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9720" windowHeight="6795" activeTab="0"/>
  </bookViews>
  <sheets>
    <sheet name="Business" sheetId="1" r:id="rId1"/>
    <sheet name="Challan Form" sheetId="2" r:id="rId2"/>
  </sheets>
  <definedNames/>
  <calcPr fullCalcOnLoad="1"/>
</workbook>
</file>

<file path=xl/comments1.xml><?xml version="1.0" encoding="utf-8"?>
<comments xmlns="http://schemas.openxmlformats.org/spreadsheetml/2006/main">
  <authors>
    <author>Farhan Shahzad</author>
  </authors>
  <commentList>
    <comment ref="H2" authorId="0">
      <text>
        <r>
          <rPr>
            <b/>
            <sz val="8"/>
            <rFont val="Tahoma"/>
            <family val="2"/>
          </rPr>
          <t>Return of Income for Individual &amp; AOP</t>
        </r>
      </text>
    </comment>
    <comment ref="C2" authorId="0">
      <text>
        <r>
          <rPr>
            <b/>
            <sz val="8"/>
            <rFont val="Tahoma"/>
            <family val="0"/>
          </rPr>
          <t>Profit &amp; Loss A/c</t>
        </r>
      </text>
    </comment>
    <comment ref="M2" authorId="0">
      <text>
        <r>
          <rPr>
            <b/>
            <sz val="8"/>
            <rFont val="Tahoma"/>
            <family val="2"/>
          </rPr>
          <t>Directors of a Company / Members of Association of Persons</t>
        </r>
      </text>
    </comment>
    <comment ref="R2" authorId="0">
      <text>
        <r>
          <rPr>
            <b/>
            <sz val="8"/>
            <rFont val="Tahoma"/>
            <family val="0"/>
          </rPr>
          <t>Income from Business</t>
        </r>
      </text>
    </comment>
    <comment ref="W2" authorId="0">
      <text>
        <r>
          <rPr>
            <b/>
            <sz val="8"/>
            <rFont val="Tahoma"/>
            <family val="0"/>
          </rPr>
          <t>C.Fand B.F of Unabsorbed Depreciation, Initial Allowance and Amortization and
Business Losses</t>
        </r>
      </text>
    </comment>
    <comment ref="AB2" authorId="0">
      <text>
        <r>
          <rPr>
            <b/>
            <sz val="8"/>
            <rFont val="Tahoma"/>
            <family val="0"/>
          </rPr>
          <t>Share from Association of Persons</t>
        </r>
      </text>
    </comment>
    <comment ref="AG2" authorId="0">
      <text>
        <r>
          <rPr>
            <b/>
            <sz val="8"/>
            <rFont val="Tahoma"/>
            <family val="0"/>
          </rPr>
          <t>Income/(Loss) from Business</t>
        </r>
      </text>
    </comment>
    <comment ref="C4" authorId="0">
      <text>
        <r>
          <rPr>
            <b/>
            <sz val="8"/>
            <rFont val="Tahoma"/>
            <family val="0"/>
          </rPr>
          <t>Capital Gains / Capital Losses</t>
        </r>
      </text>
    </comment>
    <comment ref="H4" authorId="0">
      <text>
        <r>
          <rPr>
            <b/>
            <sz val="8"/>
            <rFont val="Tahoma"/>
            <family val="0"/>
          </rPr>
          <t>Income / (Loss) from Other Sources</t>
        </r>
      </text>
    </comment>
    <comment ref="M4" authorId="0">
      <text>
        <r>
          <rPr>
            <b/>
            <sz val="8"/>
            <rFont val="Tahoma"/>
            <family val="0"/>
          </rPr>
          <t>Foreign Income</t>
        </r>
      </text>
    </comment>
    <comment ref="R4" authorId="0">
      <text>
        <r>
          <rPr>
            <b/>
            <sz val="8"/>
            <rFont val="Tahoma"/>
            <family val="0"/>
          </rPr>
          <t>Tax Reductions, Credits &amp; Averaging</t>
        </r>
      </text>
    </comment>
    <comment ref="W4" authorId="0">
      <text>
        <r>
          <rPr>
            <b/>
            <sz val="8"/>
            <rFont val="Tahoma"/>
            <family val="0"/>
          </rPr>
          <t>Tax on Retirement benefits, Arrears of Salary and prior year (s) Profit on Debts</t>
        </r>
      </text>
    </comment>
    <comment ref="AB4" authorId="0">
      <text>
        <r>
          <rPr>
            <b/>
            <sz val="8"/>
            <rFont val="Tahoma"/>
            <family val="0"/>
          </rPr>
          <t>Tax Already Paid including Adjustments</t>
        </r>
      </text>
    </comment>
    <comment ref="AG4" authorId="0">
      <text>
        <r>
          <rPr>
            <b/>
            <sz val="8"/>
            <rFont val="Tahoma"/>
            <family val="0"/>
          </rPr>
          <t>Statement of Final Taxation
(As attachment to Return of Total Income)</t>
        </r>
      </text>
    </comment>
    <comment ref="AN4" authorId="0">
      <text>
        <r>
          <rPr>
            <b/>
            <sz val="8"/>
            <rFont val="Tahoma"/>
            <family val="0"/>
          </rPr>
          <t>Computation of Utility Bills alongwith Tax deductions</t>
        </r>
      </text>
    </comment>
  </commentList>
</comments>
</file>

<file path=xl/sharedStrings.xml><?xml version="1.0" encoding="utf-8"?>
<sst xmlns="http://schemas.openxmlformats.org/spreadsheetml/2006/main" count="1977" uniqueCount="802">
  <si>
    <t xml:space="preserve"> </t>
  </si>
  <si>
    <t>P &amp; Loss</t>
  </si>
  <si>
    <t>Return - 2</t>
  </si>
  <si>
    <t>Annex-I</t>
  </si>
  <si>
    <t>Annex-IIA</t>
  </si>
  <si>
    <t>Annex-IID</t>
  </si>
  <si>
    <t>Annex-III</t>
  </si>
  <si>
    <t>Annex-IV</t>
  </si>
  <si>
    <t>HOME</t>
  </si>
  <si>
    <t>Annex-V</t>
  </si>
  <si>
    <t>Annex-VI</t>
  </si>
  <si>
    <t>Annex-VII</t>
  </si>
  <si>
    <t>Annex-VIII</t>
  </si>
  <si>
    <t>Annex-IX</t>
  </si>
  <si>
    <t>Annex-X</t>
  </si>
  <si>
    <t>Annex-XI</t>
  </si>
  <si>
    <t>Utility Bills</t>
  </si>
  <si>
    <t>Status</t>
  </si>
  <si>
    <t>LTU/RTO/MTU/Zone Code</t>
  </si>
  <si>
    <t>Name of Ind./Managing Partner</t>
  </si>
  <si>
    <t>Circle Code</t>
  </si>
  <si>
    <t>Bussiness Name</t>
  </si>
  <si>
    <t>N.T.No.</t>
  </si>
  <si>
    <t>Sales Tax Reg. No.</t>
  </si>
  <si>
    <t>CNIC / Reg. No.</t>
  </si>
  <si>
    <t>Address (Residence)</t>
  </si>
  <si>
    <t xml:space="preserve">   (Business)</t>
  </si>
  <si>
    <t>TRADING, PROFIT &amp; LOSS ACCOUNT (For Office Record only)</t>
  </si>
  <si>
    <t>As on June, 30th 2005</t>
  </si>
  <si>
    <t>Opening Stock</t>
  </si>
  <si>
    <t>Rs.</t>
  </si>
  <si>
    <t>Sales</t>
  </si>
  <si>
    <t>Purchases</t>
  </si>
  <si>
    <t>Mfg. &amp; Trading exp.</t>
  </si>
  <si>
    <t>Gross Profit</t>
  </si>
  <si>
    <t>Closing Stock</t>
  </si>
  <si>
    <t>Less Expenses:</t>
  </si>
  <si>
    <t>Rent</t>
  </si>
  <si>
    <t>Salaries</t>
  </si>
  <si>
    <t>Entertainment</t>
  </si>
  <si>
    <t>Electricity/Electric Repair</t>
  </si>
  <si>
    <t>Phone/Phone Repair</t>
  </si>
  <si>
    <t>Traveling/Conveyance</t>
  </si>
  <si>
    <t>Printing &amp; Stationary</t>
  </si>
  <si>
    <t>Postage/Packing</t>
  </si>
  <si>
    <t>Repairs</t>
  </si>
  <si>
    <t>Depriciation</t>
  </si>
  <si>
    <t>Misc. Expenses</t>
  </si>
  <si>
    <t>Total Expenses</t>
  </si>
  <si>
    <t>Net Profit</t>
  </si>
  <si>
    <t>Fill Annex-III</t>
  </si>
  <si>
    <t>Income from Property</t>
  </si>
  <si>
    <t>Fill Annex-IV</t>
  </si>
  <si>
    <t>Capital Gains</t>
  </si>
  <si>
    <t>Fill Annex-V</t>
  </si>
  <si>
    <t>Income from other Sources</t>
  </si>
  <si>
    <t>Fill Annex-VI</t>
  </si>
  <si>
    <t>Less Deductions</t>
  </si>
  <si>
    <t>COMPUTATION OF TAX</t>
  </si>
  <si>
    <t>Taxable Income</t>
  </si>
  <si>
    <t>Tax Payable</t>
  </si>
  <si>
    <t>Less Tax already Paid:</t>
  </si>
  <si>
    <t>Others (Adjustable Only)</t>
  </si>
  <si>
    <t>Total Tax Deducted</t>
  </si>
  <si>
    <t>Payable u/s 137 / (Refundable)</t>
  </si>
  <si>
    <t>Back to Top</t>
  </si>
  <si>
    <t>Original for the Department</t>
  </si>
  <si>
    <t>Duplicate for the Taxpayer</t>
  </si>
  <si>
    <t>RETURN OF TOTAL INCOME UNDER THE INCOME TAX ORDINANCE, 2001</t>
  </si>
  <si>
    <t>Tax Year</t>
  </si>
  <si>
    <t>R2</t>
  </si>
  <si>
    <t>LTU/RTO/MTU Zone Code</t>
  </si>
  <si>
    <t>FOR NON-SALARIED INDIVIDUAL'S AND ASSOCIATION OF PERSONS</t>
  </si>
  <si>
    <t>NTN*</t>
  </si>
  <si>
    <t>(Please Mark √ in the relevant box/Use additional sheets where necessary)</t>
  </si>
  <si>
    <t>CNIC</t>
  </si>
  <si>
    <t>* In case of a new taxpayer without NTN, please attach prescribed NTN application.</t>
  </si>
  <si>
    <t>Taxpayer's (Individual/Association of Persons) Profile</t>
  </si>
  <si>
    <t>1.</t>
  </si>
  <si>
    <t>Year Ending On</t>
  </si>
  <si>
    <t>(dd/mm/yyyy)</t>
  </si>
  <si>
    <t>2.</t>
  </si>
  <si>
    <t>IND</t>
  </si>
  <si>
    <t>AOP</t>
  </si>
  <si>
    <t>3.</t>
  </si>
  <si>
    <t>4.</t>
  </si>
  <si>
    <t>Address</t>
  </si>
  <si>
    <t>(In case of an individual his/her residential address)</t>
  </si>
  <si>
    <t>5.</t>
  </si>
  <si>
    <t>Telephone</t>
  </si>
  <si>
    <t>(i)</t>
  </si>
  <si>
    <t>(ii)</t>
  </si>
  <si>
    <t>(iii)</t>
  </si>
  <si>
    <t>Fax</t>
  </si>
  <si>
    <t>** In case of an individual - His/her name in full AND In case of an association of persons - Name and style of the association of persons</t>
  </si>
  <si>
    <t xml:space="preserve">     Particulars                                                                                        Code      Amount (Rs.)     Amount (Rs.)</t>
  </si>
  <si>
    <t xml:space="preserve">     Particulars                                                                                           Code      Amount (Rs.)      Amount (Rs.)</t>
  </si>
  <si>
    <t>Computation of Taxable Income</t>
  </si>
  <si>
    <t>6.</t>
  </si>
  <si>
    <t>Income/(Loss) from Business</t>
  </si>
  <si>
    <t>As per Annes IIA attached</t>
  </si>
  <si>
    <t>7.</t>
  </si>
  <si>
    <t>Share from AOP (a) Un-Taxed</t>
  </si>
  <si>
    <t>As per Annes III attached</t>
  </si>
  <si>
    <t>8.</t>
  </si>
  <si>
    <t>Income/(Loss) from Property</t>
  </si>
  <si>
    <t>As per Annes IV attached</t>
  </si>
  <si>
    <t>9.</t>
  </si>
  <si>
    <t>As per Annes V attached</t>
  </si>
  <si>
    <t>10.</t>
  </si>
  <si>
    <t>Income/(Loss) from Other Sources</t>
  </si>
  <si>
    <t>As per Annes VI attached</t>
  </si>
  <si>
    <t>11.</t>
  </si>
  <si>
    <t>12.</t>
  </si>
  <si>
    <t>(a) Zakat paid under the Zakat and Ushr Ordinance, 1980</t>
  </si>
  <si>
    <t>(b) Personal Medical Services</t>
  </si>
  <si>
    <t>Evidence of payment attached</t>
  </si>
  <si>
    <t>(c) Workers Welfare Fund</t>
  </si>
  <si>
    <t>13.</t>
  </si>
  <si>
    <t>14.</t>
  </si>
  <si>
    <t>Income claimed to be exempt and not included in Total/Taxable Income</t>
  </si>
  <si>
    <t>State nature &amp; relevant provision of law</t>
  </si>
  <si>
    <t>Computation of Tax</t>
  </si>
  <si>
    <t>15.</t>
  </si>
  <si>
    <t>Gross Tax</t>
  </si>
  <si>
    <t>Agricultural exceeds Rs. 80,000</t>
  </si>
  <si>
    <t>State Yes/No</t>
  </si>
  <si>
    <t>NO</t>
  </si>
  <si>
    <t>16.</t>
  </si>
  <si>
    <t>Tax Reductions, Credits &amp; Averaging</t>
  </si>
  <si>
    <t>As per Annex VIII attached</t>
  </si>
  <si>
    <t>17.</t>
  </si>
  <si>
    <t>18.</t>
  </si>
  <si>
    <t>Tax on prior years Profit on Debts</t>
  </si>
  <si>
    <t>As per Annex IX attached</t>
  </si>
  <si>
    <t>(Derived from investment in National Savings Schemes including Defence Saving Certificates)</t>
  </si>
  <si>
    <t>19.</t>
  </si>
  <si>
    <t>20.</t>
  </si>
  <si>
    <t>Tax Already Paid including Adjustments</t>
  </si>
  <si>
    <t>As per Annex X attached</t>
  </si>
  <si>
    <t>21.</t>
  </si>
  <si>
    <t>(a) Refundable Rs.</t>
  </si>
  <si>
    <t>(b) Payable</t>
  </si>
  <si>
    <t>22.</t>
  </si>
  <si>
    <t>Tax Paid With Return</t>
  </si>
  <si>
    <t>23.</t>
  </si>
  <si>
    <t>Workers Welfare Fund Paid With Return</t>
  </si>
  <si>
    <t>Other Documents</t>
  </si>
  <si>
    <t>24.</t>
  </si>
  <si>
    <t>Income subject to final taxation, if any</t>
  </si>
  <si>
    <t>As per Annex XI attached</t>
  </si>
  <si>
    <t>As per statement of final tax for retailers attached</t>
  </si>
  <si>
    <t>25.</t>
  </si>
  <si>
    <t>Attached</t>
  </si>
  <si>
    <t>Verification</t>
  </si>
  <si>
    <t xml:space="preserve">holder of NIC No. </t>
  </si>
  <si>
    <t xml:space="preserve">   in my</t>
  </si>
  <si>
    <t>(The alternative in the verification, which is not applicable, should be scored out.)</t>
  </si>
  <si>
    <t>* As defined in section 172 of the Income Tax Ordinance, 2001</t>
  </si>
  <si>
    <t>Signature</t>
  </si>
  <si>
    <t>ACKNOWLEDGEMENT</t>
  </si>
  <si>
    <t>Inward No.</t>
  </si>
  <si>
    <t>Name &amp; Signature of receiving official</t>
  </si>
  <si>
    <t>Seal.</t>
  </si>
  <si>
    <t>I</t>
  </si>
  <si>
    <t>Annex I</t>
  </si>
  <si>
    <t>Particulars of</t>
  </si>
  <si>
    <t>Directors of a Company or Members of Association of Persons</t>
  </si>
  <si>
    <t>NTN</t>
  </si>
  <si>
    <t>Reg. No.</t>
  </si>
  <si>
    <t>(a) Name</t>
  </si>
  <si>
    <t>(b) Address</t>
  </si>
  <si>
    <t>(Residence)</t>
  </si>
  <si>
    <t>(d) NTN</t>
  </si>
  <si>
    <t>(e)</t>
  </si>
  <si>
    <t>Number of shares (For Directors only) held on the last day of the tax year</t>
  </si>
  <si>
    <t>(f) Share percentage (For Members of AOP)</t>
  </si>
  <si>
    <t>In case of profit</t>
  </si>
  <si>
    <t>In case of loss</t>
  </si>
  <si>
    <t>IIA</t>
  </si>
  <si>
    <t>Annex IIA (For Individual and Association of Persons)</t>
  </si>
  <si>
    <t>Income / (Loss) from Business</t>
  </si>
  <si>
    <t>(Other than Speculation Business)</t>
  </si>
  <si>
    <t>(For individuals only)</t>
  </si>
  <si>
    <t>Business Profile</t>
  </si>
  <si>
    <t>Business Name</t>
  </si>
  <si>
    <t>(In Block Letters)</t>
  </si>
  <si>
    <t>Sales Tax Registration Number(s)</t>
  </si>
  <si>
    <t>(if any)</t>
  </si>
  <si>
    <t>Business</t>
  </si>
  <si>
    <t>(a) Address</t>
  </si>
  <si>
    <t>(b) Telephone</t>
  </si>
  <si>
    <t>Principal Business Activity</t>
  </si>
  <si>
    <t>Agency</t>
  </si>
  <si>
    <t>Assembling</t>
  </si>
  <si>
    <t>Distribution</t>
  </si>
  <si>
    <t>Export</t>
  </si>
  <si>
    <t>Import</t>
  </si>
  <si>
    <t>Manufacturing</t>
  </si>
  <si>
    <t>Processing</t>
  </si>
  <si>
    <t>Profession</t>
  </si>
  <si>
    <t>Retail</t>
  </si>
  <si>
    <t>Services</t>
  </si>
  <si>
    <t>Wholesale</t>
  </si>
  <si>
    <t>Others</t>
  </si>
  <si>
    <t>Nature/description of Business</t>
  </si>
  <si>
    <t>Business Code</t>
  </si>
  <si>
    <t>(To be filed by the department)</t>
  </si>
  <si>
    <t>Income Statement</t>
  </si>
  <si>
    <t>Manufacturing, Trading and Profit and Loss Account / Income and Expenditure Account</t>
  </si>
  <si>
    <t>Inclusive of Sales, Receipts, etc., subject to Final Taxation</t>
  </si>
  <si>
    <t>Cost of Sales</t>
  </si>
  <si>
    <t>(a) Opening Stock</t>
  </si>
  <si>
    <t>(b) Purchases</t>
  </si>
  <si>
    <t>(c) Manufacturing/Trading Expenses etc.</t>
  </si>
  <si>
    <t>(e) Closing Stock-in-trade</t>
  </si>
  <si>
    <t>Other Business Revenues / Receipts etc.</t>
  </si>
  <si>
    <t>Profit and Loss Expenses</t>
  </si>
  <si>
    <t>Adjustments, including net profit/(Loss) attributable to Sales, receipts, etc., subject to final taxation, if any</t>
  </si>
  <si>
    <t>Balance Income from Business Transferred to Return of Total Income OR Annex IID [13 plus/minus 14]</t>
  </si>
  <si>
    <t>Brought Forward and/or Carried Forward of Business Loss or Un-absorbed Description</t>
  </si>
  <si>
    <t>Applicable</t>
  </si>
  <si>
    <t>Yes</t>
  </si>
  <si>
    <t>No</t>
  </si>
  <si>
    <t>Details</t>
  </si>
  <si>
    <t>As per Annex IID attached</t>
  </si>
  <si>
    <t>Books of account, documents and records maintained in support of Income from Business declared</t>
  </si>
  <si>
    <t>IID</t>
  </si>
  <si>
    <t>Annex IID</t>
  </si>
  <si>
    <t>Carry forward and brought forward of Unabsorbed Depreciation, Initial Allowance and Amortization and
Business Losses</t>
  </si>
  <si>
    <t>CNIC / Reg.No.</t>
  </si>
  <si>
    <t>Particulars</t>
  </si>
  <si>
    <t>Code</t>
  </si>
  <si>
    <t>Amount (Rupees)</t>
  </si>
  <si>
    <t>In case of Income for the year</t>
  </si>
  <si>
    <t>(a)</t>
  </si>
  <si>
    <t>Income for the year [15 of Annexure IIA/14 of Annexure IIB]</t>
  </si>
  <si>
    <t>(b)</t>
  </si>
  <si>
    <t>Admissible depriciation and initial allowance for the year [Transferrred to 6(k)]</t>
  </si>
  <si>
    <t>(c)</t>
  </si>
  <si>
    <t>Admissible amortization for the year [Transferred to 7(k)]</t>
  </si>
  <si>
    <t>(d)</t>
  </si>
  <si>
    <t>Income before depriciation, intial allowance and amortization for the year [Add 1(a) to 1(c)] [ Transferred to 3(a)]</t>
  </si>
  <si>
    <t>In case of loss for the year</t>
  </si>
  <si>
    <t>Loss for the year [15 of Annexure IIA/14 of Annexure IIB]</t>
  </si>
  <si>
    <t>Loss for the year surrendered in favor of a holding company</t>
  </si>
  <si>
    <t>Admissible depriciation and initial allowance for the year [Tranferred to 6(k)]</t>
  </si>
  <si>
    <t>Admissible amortization for the year [Transferred to 7(k))</t>
  </si>
  <si>
    <t>Sub-total [Add 2(b) to 2(d)]</t>
  </si>
  <si>
    <t>(f)</t>
  </si>
  <si>
    <t>Loss before depriciation, amortization, etc., where 2(a) is greater than 2(e) [2(a) minus 2(e)] [ Transferred to 4(a)]</t>
  </si>
  <si>
    <t>(g)</t>
  </si>
  <si>
    <t>Income before depriciation, amortization, etc., where 2(e) is greater than 2(a) [2(e) minus 2(a)] [ Transferred to 3(a)]</t>
  </si>
  <si>
    <t>In case of Income before depriciation, amortization etc., for the year</t>
  </si>
  <si>
    <t>Income before depriciation, initial allowance and amortization [from 1(d) or 2(g)]</t>
  </si>
  <si>
    <t>Income for the year transferred to Return of Total Income for adjustment against Loss under any other head of Income *</t>
  </si>
  <si>
    <t>Losses of subsidary adjusted against the income for the year *[As per 8(d)]</t>
  </si>
  <si>
    <t>Brought forward business losses adjusted against the income for the year *[As per 5(1)]</t>
  </si>
  <si>
    <t>Depriciation including Unabsorbed Depriciation adjusted against the income for the year *[As per 6(1)]</t>
  </si>
  <si>
    <t>Amortization including Unabsorbed Depriciation adjusted against the income for the year *[As per 7(1)]</t>
  </si>
  <si>
    <t>Sub-total [Add 3(b) to 3(f)]</t>
  </si>
  <si>
    <t>(h)</t>
  </si>
  <si>
    <t>Balance income from business transferred to Return of Total Income [3(a) minus 3(g)]</t>
  </si>
  <si>
    <t>In case of loss before depriciation, amortization, etc., for the year</t>
  </si>
  <si>
    <t>Loss before depriciation, amortization, etc., [from 2(f)]</t>
  </si>
  <si>
    <t>Loss for the year transferred to Return of Total Income for adjustment against Income under any other head *</t>
  </si>
  <si>
    <t>Balance business loss [Transferred to 5]</t>
  </si>
  <si>
    <t>* To the extent of income or loss before depriciation, amortization, etc., for the year is available for off-set</t>
  </si>
  <si>
    <t>Continued … P/2</t>
  </si>
  <si>
    <t>IID/2</t>
  </si>
  <si>
    <t>Assessment Year/ Tax Year (starting from earliest year)</t>
  </si>
  <si>
    <t>Balance Brought Forward</t>
  </si>
  <si>
    <t>Balance Carried Forward</t>
  </si>
  <si>
    <t>OR</t>
  </si>
  <si>
    <t>For the current year</t>
  </si>
  <si>
    <t>Taxpayers own</t>
  </si>
  <si>
    <t>Of amalgamating company</t>
  </si>
  <si>
    <t>Amount (Rs.)</t>
  </si>
  <si>
    <t>Details / breakup of business losses brought forward and carried farward</t>
  </si>
  <si>
    <t>319720</t>
  </si>
  <si>
    <t>319719</t>
  </si>
  <si>
    <t>319718</t>
  </si>
  <si>
    <t>319717</t>
  </si>
  <si>
    <t>319716</t>
  </si>
  <si>
    <t>319715</t>
  </si>
  <si>
    <t>319714</t>
  </si>
  <si>
    <t>319713</t>
  </si>
  <si>
    <t>319712</t>
  </si>
  <si>
    <t>(j)</t>
  </si>
  <si>
    <t>319711</t>
  </si>
  <si>
    <t>(k)</t>
  </si>
  <si>
    <t>Current Year</t>
  </si>
  <si>
    <t>3190</t>
  </si>
  <si>
    <t>(l)</t>
  </si>
  <si>
    <t>Total [Add 5(a) to 5(k)]</t>
  </si>
  <si>
    <t>Details / breakup of un-absorbed depriciation brought forward and carried forward</t>
  </si>
  <si>
    <t>319830</t>
  </si>
  <si>
    <t>319829</t>
  </si>
  <si>
    <t>319828</t>
  </si>
  <si>
    <t>319827</t>
  </si>
  <si>
    <t>319826</t>
  </si>
  <si>
    <t>319825</t>
  </si>
  <si>
    <t>319824</t>
  </si>
  <si>
    <t>319823</t>
  </si>
  <si>
    <t>319822</t>
  </si>
  <si>
    <t>319821</t>
  </si>
  <si>
    <t>3196</t>
  </si>
  <si>
    <t>Total [Add 6(a) to 6(k)]</t>
  </si>
  <si>
    <t>Details / breakup of un-absorbed amortization brought forward and carried forward</t>
  </si>
  <si>
    <t>319820</t>
  </si>
  <si>
    <t>319819</t>
  </si>
  <si>
    <t>319818</t>
  </si>
  <si>
    <t>319817</t>
  </si>
  <si>
    <t>319816</t>
  </si>
  <si>
    <t>319815</t>
  </si>
  <si>
    <t>319814</t>
  </si>
  <si>
    <t>319813</t>
  </si>
  <si>
    <t>319812</t>
  </si>
  <si>
    <t>319811</t>
  </si>
  <si>
    <t>3195</t>
  </si>
  <si>
    <t>Total [Add 7(a) to 7(k)]</t>
  </si>
  <si>
    <t>319721</t>
  </si>
  <si>
    <t>319722</t>
  </si>
  <si>
    <t>319723</t>
  </si>
  <si>
    <t>Total [Add 8(a) to 8(k)]</t>
  </si>
  <si>
    <t>31972</t>
  </si>
  <si>
    <t>III</t>
  </si>
  <si>
    <t>Annex III</t>
  </si>
  <si>
    <t>Share from Association of Persons</t>
  </si>
  <si>
    <t>CNIC/Reg. No.</t>
  </si>
  <si>
    <t>Name and NTN of AOP</t>
  </si>
  <si>
    <t>Income of AOP</t>
  </si>
  <si>
    <t>Share</t>
  </si>
  <si>
    <t>Others*</t>
  </si>
  <si>
    <t>Total</t>
  </si>
  <si>
    <t>%</t>
  </si>
  <si>
    <t>Un-Taxed Share**</t>
  </si>
  <si>
    <t>Name</t>
  </si>
  <si>
    <t>Total Share from Associates of Persons - Un-Taxed - Transferred to Return of Total Income [Add 1 to 3]</t>
  </si>
  <si>
    <t>Taxed Share (for rate purposes)***</t>
  </si>
  <si>
    <t>Total Share from Associates of Persons - Un-Taxed - Transferred to Return of Total Income [Add 5 to 7]</t>
  </si>
  <si>
    <t>* Profit on debt, brokerage commission, salary or other remuneration received or due from the association.</t>
  </si>
  <si>
    <t>** Share from AOP of professional prohibited from incorporation</t>
  </si>
  <si>
    <t>Share from AOP, where the AOP has itself not paid tax thereon e.g. income from AOP less than Rs. 1,00,000</t>
  </si>
  <si>
    <t>*** Share from AOP, other than those mentioned above.</t>
  </si>
  <si>
    <t>Annex IV</t>
  </si>
  <si>
    <t>IV</t>
  </si>
  <si>
    <t>Income / (Loss) from Property</t>
  </si>
  <si>
    <t>Property No. 1</t>
  </si>
  <si>
    <t>Property No. 2</t>
  </si>
  <si>
    <t>Property No. 3</t>
  </si>
  <si>
    <t>Property No. 4</t>
  </si>
  <si>
    <t>Address and Description of the Property</t>
  </si>
  <si>
    <t>Income</t>
  </si>
  <si>
    <t>Rent received or receivable</t>
  </si>
  <si>
    <t>2101</t>
  </si>
  <si>
    <t>1/10th of the un-adjustable advance / security deposit from the tenant</t>
  </si>
  <si>
    <t>2102</t>
  </si>
  <si>
    <t>Forfeited deposit under a contract for sale of land or building</t>
  </si>
  <si>
    <t>2103</t>
  </si>
  <si>
    <t>Recovery of unpaid irrecoverable rent allowed as deduction in earlier tax year</t>
  </si>
  <si>
    <t>2104</t>
  </si>
  <si>
    <t>Unpaid liabilities exceeding three years</t>
  </si>
  <si>
    <t>2105</t>
  </si>
  <si>
    <t>Total [Add 2 to 6]</t>
  </si>
  <si>
    <t>2129</t>
  </si>
  <si>
    <t>Deductions</t>
  </si>
  <si>
    <t>1/5th of rent chargeable to tax of building for repairs [1/5th of 2 plus 3 plus 4]</t>
  </si>
  <si>
    <t>2131</t>
  </si>
  <si>
    <t>Insurance Premium</t>
  </si>
  <si>
    <t>2132</t>
  </si>
  <si>
    <t>Provincial / Local property tax</t>
  </si>
  <si>
    <t>2133</t>
  </si>
  <si>
    <t>Ground rent</t>
  </si>
  <si>
    <t>2134</t>
  </si>
  <si>
    <t>Profit on capital borrowed for investment in the property</t>
  </si>
  <si>
    <t>2135</t>
  </si>
  <si>
    <t>Share in rent and share towards appreciation in the value of property paid to HBFC / Banks</t>
  </si>
  <si>
    <t>2136</t>
  </si>
  <si>
    <t>Profit or Interest paid on mortgage or other capital charge on the property</t>
  </si>
  <si>
    <t>2140</t>
  </si>
  <si>
    <t>Expenditure on collecting the rent due (not exceeding 6% of the rent chargeable to tax)</t>
  </si>
  <si>
    <t>2137</t>
  </si>
  <si>
    <t>Expenditure for legal services acquired to defend the title to the property or any suit connected with the property in a Court</t>
  </si>
  <si>
    <t>2138</t>
  </si>
  <si>
    <t>Irrecoverable unpaid rent</t>
  </si>
  <si>
    <t>2139</t>
  </si>
  <si>
    <t>Payment of liabilities treated as income at S. No. 6</t>
  </si>
  <si>
    <t>2188</t>
  </si>
  <si>
    <t>Total [Add 8 to 18]</t>
  </si>
  <si>
    <t>2189</t>
  </si>
  <si>
    <t>Net Income</t>
  </si>
  <si>
    <t>Net Income / (loss) from property [7 minus 19]</t>
  </si>
  <si>
    <t>2190</t>
  </si>
  <si>
    <t>In case taxpayers is co-owner of property percentage of share</t>
  </si>
  <si>
    <t>2100</t>
  </si>
  <si>
    <t>Share Income from property</t>
  </si>
  <si>
    <t>2199</t>
  </si>
  <si>
    <t>Total of Income from Property including extra sheets, if any, Transferred to Return of Total Income</t>
  </si>
  <si>
    <t>2999</t>
  </si>
  <si>
    <t>Documents and records maintained in support of income from property declared</t>
  </si>
  <si>
    <t>26.</t>
  </si>
  <si>
    <t>27.</t>
  </si>
  <si>
    <t>28.</t>
  </si>
  <si>
    <t>Annex V</t>
  </si>
  <si>
    <t>V</t>
  </si>
  <si>
    <t>Capital Gains / Capital Losses</t>
  </si>
  <si>
    <t>Type of Capital Asset</t>
  </si>
  <si>
    <t>Consideration received on Disposal Amount (Rs.)</t>
  </si>
  <si>
    <t>Cost of Acquisition</t>
  </si>
  <si>
    <t>Net Gain/Loss on Disposal</t>
  </si>
  <si>
    <t>Exempt Gain/Loss*, if any</t>
  </si>
  <si>
    <t>Balance Gain/Loss</t>
  </si>
  <si>
    <t>1. Long-term capital gains (Disposal after holding for more than one year)</t>
  </si>
  <si>
    <t>Immovable Property</t>
  </si>
  <si>
    <t>Shares/certificate/units/etc.</t>
  </si>
  <si>
    <t>Memberships</t>
  </si>
  <si>
    <t>Motor Vehicles</t>
  </si>
  <si>
    <t>Jewellery</t>
  </si>
  <si>
    <t>Other moveable assets</t>
  </si>
  <si>
    <t>Sub-total [Add 1(a) to 1(f)]</t>
  </si>
  <si>
    <t>Balance Long-term capital gains [1(g) minus 1(h)]</t>
  </si>
  <si>
    <t>2. Short-term capital gains (Disposal after holding for less than one year)</t>
  </si>
  <si>
    <t>Sub-total [Add 2(a) to 2(f)]</t>
  </si>
  <si>
    <t>Balance short-term capital gains [Add 2(a) to 2(f)]</t>
  </si>
  <si>
    <t>3. Total long/short-term capital gains [1(i) plus 2(h)]</t>
  </si>
  <si>
    <t>4. Capital losses</t>
  </si>
  <si>
    <t>Sub-total [Add 4(a) to 4(f)]</t>
  </si>
  <si>
    <t>Balance short-term capital gains [Add 4(a) to 4(f)]</t>
  </si>
  <si>
    <t>5. Capital losses brought forward</t>
  </si>
  <si>
    <t>Immediately preceding</t>
  </si>
  <si>
    <t>Year 1</t>
  </si>
  <si>
    <t>Next preceding</t>
  </si>
  <si>
    <t>Year 2</t>
  </si>
  <si>
    <t>Year 3</t>
  </si>
  <si>
    <t>Year 4</t>
  </si>
  <si>
    <t>Year 5</t>
  </si>
  <si>
    <t>Year 6</t>
  </si>
  <si>
    <t>Sub-Total [Add 5(a) to 5(f)]</t>
  </si>
  <si>
    <t>6. Total capital losses and brought forward capital losses [4(h) plus 5(g)]</t>
  </si>
  <si>
    <t>Capital losses and brought forward capital losses adjusted against the capital gains for the year - subject to a maximum of 3 above.</t>
  </si>
  <si>
    <t>8. Balance capital losses carried forward [6 minus 7]</t>
  </si>
  <si>
    <t>9. Net gains transferred to Return of Total Income [3 minus 7]</t>
  </si>
  <si>
    <t>* i.e. loss on disposal of capital assets where a gain on disposal of such asset would be exempt.</t>
  </si>
  <si>
    <t>Documents and records maintained in support of Capital Gains/(Losses) declared</t>
  </si>
  <si>
    <t>Annex VI</t>
  </si>
  <si>
    <t>VI</t>
  </si>
  <si>
    <t>Income / (Loss) from Other Sources</t>
  </si>
  <si>
    <t>Net Income / (Loss) Amount (Rs.)</t>
  </si>
  <si>
    <t>Exempt Income / (Loss) Amount (Rs.)</t>
  </si>
  <si>
    <t>Balance Income / (Loss) Amount (Rs.)</t>
  </si>
  <si>
    <t>Nature of Income</t>
  </si>
  <si>
    <t>Royalty - Applicable to resident persons only</t>
  </si>
  <si>
    <t>Gross</t>
  </si>
  <si>
    <t>Profit on debt (Interest, yield, etc.</t>
  </si>
  <si>
    <t>Rent from sub-lease of land or building*</t>
  </si>
  <si>
    <t>Lease of building together with plant and machinery*</t>
  </si>
  <si>
    <t>Consideration or benefit received for the provision, use or exploitation of property</t>
  </si>
  <si>
    <t>One-tenth of the consideration for vacating the possession of a building</t>
  </si>
  <si>
    <t>Loan, advance (other than advance against sale of goods or supply of services), deposit for issuance of shares or gift received otherwise than by a crossed cheque drawn on a bank or through banking channel from a person holding NTN card</t>
  </si>
  <si>
    <t>Any other</t>
  </si>
  <si>
    <t>Less: Profit on debts relating to prior year(s) opted to be taxed at the rate applicable if such amounts had been received in the respective tax year</t>
  </si>
  <si>
    <t>* Deductions include:</t>
  </si>
  <si>
    <t xml:space="preserve">     depreciation or initial allowance</t>
  </si>
  <si>
    <t>If, "Yes" Details Attached</t>
  </si>
  <si>
    <t>Documents and records maintained in support of Income from Other Sources declared</t>
  </si>
  <si>
    <t>VII</t>
  </si>
  <si>
    <t>Annex VII</t>
  </si>
  <si>
    <t>Foreign Income</t>
  </si>
  <si>
    <t>NIC/Reg. No.</t>
  </si>
  <si>
    <t>Application for foreign tax credit</t>
  </si>
  <si>
    <t>Documents and records maintained in support of Income from foreign sources declared</t>
  </si>
  <si>
    <t>VIII</t>
  </si>
  <si>
    <t>Annex VIII</t>
  </si>
  <si>
    <t>Tax Reduction, Credits and Averaging</t>
  </si>
  <si>
    <t>Tax Reductions</t>
  </si>
  <si>
    <t>Salaried taxpayers</t>
  </si>
  <si>
    <t>Taxpayers aged 65 years or more</t>
  </si>
  <si>
    <t>DOB (dd/mm/yyyy)</t>
  </si>
  <si>
    <t>Full time teacher or researcher</t>
  </si>
  <si>
    <t>Specify</t>
  </si>
  <si>
    <t>92181</t>
  </si>
  <si>
    <t>92182</t>
  </si>
  <si>
    <t>92183</t>
  </si>
  <si>
    <t>Sub-Total [Add 4(a) to 4(c)]</t>
  </si>
  <si>
    <t>Tax Credits</t>
  </si>
  <si>
    <t>Gross Amount (Rs.)</t>
  </si>
  <si>
    <t>Admissible Amount (Rs.)</t>
  </si>
  <si>
    <t>Charitable donations</t>
  </si>
  <si>
    <t>Investment in shares</t>
  </si>
  <si>
    <t>Retirement annuity contribution or premium</t>
  </si>
  <si>
    <t>Profit or share in rent or appreciation in value of house paid against loan obtained for construction or acquisition of a house</t>
  </si>
  <si>
    <t>Any other (specify)</t>
  </si>
  <si>
    <t>9228</t>
  </si>
  <si>
    <t>Amount of tax credit on total eligible amount</t>
  </si>
  <si>
    <t>Surrender of tax credit availed on investment in shares in the preceding tax year that have been disposed of during the current tax year (within twelve months)</t>
  </si>
  <si>
    <t>Tax Averaging</t>
  </si>
  <si>
    <t>On taxed share from Association of Persons included for rate purposes</t>
  </si>
  <si>
    <t>Foreign Tax Credit</t>
  </si>
  <si>
    <t>On foreign source Income</t>
  </si>
  <si>
    <t>Application attached</t>
  </si>
  <si>
    <t>Evidence of payment of foreign tax attached</t>
  </si>
  <si>
    <t>Total Tax Reduction, Credits and Averaging</t>
  </si>
  <si>
    <t>Documents and records maintained in support of tax reductions, credits and averaging claimed</t>
  </si>
  <si>
    <t>IX</t>
  </si>
  <si>
    <t>Annex IX</t>
  </si>
  <si>
    <t>Tax on Retirement benefits, Arrears of Salary and prior year (s) Profit on Debts</t>
  </si>
  <si>
    <t>Calculation of Tax on Retirement Benefits Elected to be taxed at average rate of tax of the preceding three tax years</t>
  </si>
  <si>
    <t>Notice to Commissioner</t>
  </si>
  <si>
    <t>I, ________________________________________, the taxpayer, do elect for taxation of Retirement Benefits received during the current year at the Average rate of tax of the preceding three tax years.</t>
  </si>
  <si>
    <t>Amount of payments on termination including redundancy or loss of employment and golden handshake</t>
  </si>
  <si>
    <t>Taxable Income (Rs.)</t>
  </si>
  <si>
    <t>Tax Payable (Rs.)</t>
  </si>
  <si>
    <t>Calculation of Tax on Arrears of Salary and Profit on Debt derived from Investment in National Savings Schemes including Defence Saving Certificates relating to prior years and elected to be taxed at the rate applicable as if such amounts had been receive</t>
  </si>
  <si>
    <t>I, _________________________________________, the taxpayer, do elect for taxation of Arrears of Salary and/or Profit on Debt derived from investment in National Savings Schemes including Defence Saving Certificates relating to prior tax years received dur</t>
  </si>
  <si>
    <t>Arrears of Salary</t>
  </si>
  <si>
    <t>Profit on Debt derived from investment in National Savings Schemes including Defence Saving Certificates relating to prior years</t>
  </si>
  <si>
    <t>Excluding Arrears etc.</t>
  </si>
  <si>
    <t>Including Arrears etc.</t>
  </si>
  <si>
    <t>Tax on Arrears of Salary and Profit on Debt derived from investment in National Savings Schemes including Defence Saving Certificates relating to prior Tax Years Difference of tax payable on taxable income including arrears etc. and tax payable on taxable</t>
  </si>
  <si>
    <t>Total Tax on Retirement benefits, Arrears of Salary and Profit on Debts derived from investment in National Savings Scheme including Defence Savings Certificates relating to prior years</t>
  </si>
  <si>
    <t>Transferred to the Return of Total Income [8 plus 19]</t>
  </si>
  <si>
    <t>X</t>
  </si>
  <si>
    <t>Annex X</t>
  </si>
  <si>
    <t>Advance Tax</t>
  </si>
  <si>
    <t>First installment</t>
  </si>
  <si>
    <t>dd/mm/yyyy</t>
  </si>
  <si>
    <t>Second installment</t>
  </si>
  <si>
    <t>Third installment</t>
  </si>
  <si>
    <t>Fourth installment</t>
  </si>
  <si>
    <t>Tax Collected/Deducted at Source</t>
  </si>
  <si>
    <t>(Other than tax collected/deducted on receipts/value of goods subject to final taxation)</t>
  </si>
  <si>
    <t>On import of goods</t>
  </si>
  <si>
    <t>From Salary</t>
  </si>
  <si>
    <t>On profit on debt*</t>
  </si>
  <si>
    <t>Name and Branch of withholding agent</t>
  </si>
  <si>
    <t>Account No. Etc.</t>
  </si>
  <si>
    <t>Amount</t>
  </si>
  <si>
    <t>94061</t>
  </si>
  <si>
    <t>94062</t>
  </si>
  <si>
    <t>94063</t>
  </si>
  <si>
    <t>On payments received by non-resident</t>
  </si>
  <si>
    <t>9416</t>
  </si>
  <si>
    <t>On payments for goods and services</t>
  </si>
  <si>
    <t>9418</t>
  </si>
  <si>
    <t>9431</t>
  </si>
  <si>
    <t>On rent of immoveable property</t>
  </si>
  <si>
    <t>9433</t>
  </si>
  <si>
    <t>With motor vehicle tax</t>
  </si>
  <si>
    <t>9440</t>
  </si>
  <si>
    <t>Registration No.</t>
  </si>
  <si>
    <t>Engine / Seating Capacity</t>
  </si>
  <si>
    <t>94401</t>
  </si>
  <si>
    <t>94402</t>
  </si>
  <si>
    <t>94403</t>
  </si>
  <si>
    <t>With bill for electricity consumption</t>
  </si>
  <si>
    <t>9441</t>
  </si>
  <si>
    <t>Consumer No.</t>
  </si>
  <si>
    <t>In the Name of</t>
  </si>
  <si>
    <t>94411</t>
  </si>
  <si>
    <t>94412</t>
  </si>
  <si>
    <t>94413</t>
  </si>
  <si>
    <t>With telephone bills, mobile phone and pre-paid cards</t>
  </si>
  <si>
    <t>9442</t>
  </si>
  <si>
    <t>Number</t>
  </si>
  <si>
    <t>94421</t>
  </si>
  <si>
    <t>94422</t>
  </si>
  <si>
    <t>94423</t>
  </si>
  <si>
    <t>94424</t>
  </si>
  <si>
    <t>9459</t>
  </si>
  <si>
    <t>Adjustment of Prior Year(s) Refunds Determined by Department</t>
  </si>
  <si>
    <t>To the extent adjustment is required against the current year's demand, if any</t>
  </si>
  <si>
    <t>For tax/assessment year</t>
  </si>
  <si>
    <t>Evidence of refund due attached</t>
  </si>
  <si>
    <t>94981</t>
  </si>
  <si>
    <t>94982</t>
  </si>
  <si>
    <t>94983</t>
  </si>
  <si>
    <t>94984</t>
  </si>
  <si>
    <t>9498</t>
  </si>
  <si>
    <t>Total Tax Already Paid including Adjustments</t>
  </si>
  <si>
    <t>9470</t>
  </si>
  <si>
    <t>XI</t>
  </si>
  <si>
    <t>Annex XI</t>
  </si>
  <si>
    <t>Statement of Final Taxation
(As attachment to Return of Total Income)</t>
  </si>
  <si>
    <t>Applicable where a taxpayer has income subject to final taxation as well as income subject to normal taxation</t>
  </si>
  <si>
    <t>Details of Receipts / Value of goods subject to Final Taxation</t>
  </si>
  <si>
    <t>Items subject ot different applicable tax rates for each nature of receipt etc should be stated separately</t>
  </si>
  <si>
    <t>Nature</t>
  </si>
  <si>
    <t>Applicable Tax Rate Percentage %</t>
  </si>
  <si>
    <t>Receipts / Value
Amount (Rs.)</t>
  </si>
  <si>
    <t>Tax Payable / Due
Amount (Rs.)</t>
  </si>
  <si>
    <t>Tax Deducted / collected / paid
Amount (Rs.)</t>
  </si>
  <si>
    <t>Evidence of Tax Deducted / Collected / Paid</t>
  </si>
  <si>
    <t>Imports.</t>
  </si>
  <si>
    <t>Dividend</t>
  </si>
  <si>
    <t>Royalty/Fee for Technical Services</t>
  </si>
  <si>
    <t>Sale/Supply of Goods</t>
  </si>
  <si>
    <t>Execution of contracts.</t>
  </si>
  <si>
    <t>Exports</t>
  </si>
  <si>
    <t>Prizes and Winnings</t>
  </si>
  <si>
    <t>Brokerage and commission</t>
  </si>
  <si>
    <t>Goods Transport Vehicles</t>
  </si>
  <si>
    <t>10</t>
  </si>
  <si>
    <t>Balance Tax</t>
  </si>
  <si>
    <t>Refundable</t>
  </si>
  <si>
    <t>Payable</t>
  </si>
  <si>
    <t>Tax Paid with Statement</t>
  </si>
  <si>
    <t>Documents and records maintained in support of incomes subject to final taxation</t>
  </si>
  <si>
    <t>(iv)</t>
  </si>
  <si>
    <t>(v)</t>
  </si>
  <si>
    <t>Electricity No.</t>
  </si>
  <si>
    <t>Telephone/Mobile No.</t>
  </si>
  <si>
    <t>Consumer Name:</t>
  </si>
  <si>
    <t>DATE</t>
  </si>
  <si>
    <t>TOTAL</t>
  </si>
  <si>
    <t>TAX</t>
  </si>
  <si>
    <t>NET AMOUNT</t>
  </si>
  <si>
    <r>
      <t xml:space="preserve">Name ** </t>
    </r>
    <r>
      <rPr>
        <sz val="7"/>
        <rFont val="Arial"/>
        <family val="2"/>
      </rPr>
      <t>(In Block Letters)</t>
    </r>
  </si>
  <si>
    <r>
      <t xml:space="preserve"> (b) Taxed </t>
    </r>
    <r>
      <rPr>
        <sz val="6"/>
        <rFont val="Arial"/>
        <family val="2"/>
      </rPr>
      <t>(For rate purposes)</t>
    </r>
  </si>
  <si>
    <r>
      <t xml:space="preserve">Total Income/(Loss) </t>
    </r>
    <r>
      <rPr>
        <b/>
        <i/>
        <sz val="8"/>
        <rFont val="Arial"/>
        <family val="2"/>
      </rPr>
      <t>[Add 6 to 10]</t>
    </r>
  </si>
  <si>
    <r>
      <t xml:space="preserve">(d) Sub-Total </t>
    </r>
    <r>
      <rPr>
        <b/>
        <sz val="8"/>
        <rFont val="Arial"/>
        <family val="2"/>
      </rPr>
      <t>[Add 12(a) to 12(c)]</t>
    </r>
  </si>
  <si>
    <r>
      <t xml:space="preserve">Taxable Income/(Loss) </t>
    </r>
    <r>
      <rPr>
        <b/>
        <i/>
        <sz val="8"/>
        <rFont val="Arial"/>
        <family val="2"/>
      </rPr>
      <t>[11 minus 12(d)]</t>
    </r>
  </si>
  <si>
    <r>
      <t xml:space="preserve">Net Tax </t>
    </r>
    <r>
      <rPr>
        <b/>
        <sz val="8"/>
        <rFont val="Arial"/>
        <family val="2"/>
      </rPr>
      <t>[15minus 16]</t>
    </r>
  </si>
  <si>
    <r>
      <t xml:space="preserve">Total </t>
    </r>
    <r>
      <rPr>
        <b/>
        <sz val="8"/>
        <rFont val="Arial"/>
        <family val="2"/>
      </rPr>
      <t>[17 plus 18]</t>
    </r>
  </si>
  <si>
    <r>
      <t xml:space="preserve">Balance </t>
    </r>
    <r>
      <rPr>
        <b/>
        <sz val="8"/>
        <rFont val="Arial"/>
        <family val="2"/>
      </rPr>
      <t>[19 minus 20]</t>
    </r>
  </si>
  <si>
    <r>
      <t xml:space="preserve">Wealth Statement </t>
    </r>
    <r>
      <rPr>
        <sz val="8"/>
        <rFont val="Arial"/>
        <family val="2"/>
      </rPr>
      <t>(Applicable to individual's only, if declared or last assessed income is Rs. 5,00,000 or more)</t>
    </r>
  </si>
  <si>
    <r>
      <t xml:space="preserve"> </t>
    </r>
    <r>
      <rPr>
        <b/>
        <sz val="10"/>
        <rFont val="Arial"/>
        <family val="2"/>
      </rPr>
      <t>I</t>
    </r>
    <r>
      <rPr>
        <sz val="10"/>
        <rFont val="Arial"/>
        <family val="2"/>
      </rPr>
      <t>,</t>
    </r>
  </si>
  <si>
    <r>
      <t xml:space="preserve">Date </t>
    </r>
    <r>
      <rPr>
        <sz val="6"/>
        <rFont val="Arial"/>
        <family val="2"/>
      </rPr>
      <t>(dd/mm/yyyy)</t>
    </r>
  </si>
  <si>
    <r>
      <t xml:space="preserve">(c) </t>
    </r>
    <r>
      <rPr>
        <sz val="9"/>
        <rFont val="Arial"/>
        <family val="2"/>
      </rPr>
      <t>CNIC No.</t>
    </r>
  </si>
  <si>
    <r>
      <t xml:space="preserve">Sales </t>
    </r>
    <r>
      <rPr>
        <sz val="8"/>
        <rFont val="Arial"/>
        <family val="2"/>
      </rPr>
      <t>(excluding Sales Tax, if any)</t>
    </r>
  </si>
  <si>
    <r>
      <t xml:space="preserve">(d) Sub-Total </t>
    </r>
    <r>
      <rPr>
        <b/>
        <sz val="8"/>
        <rFont val="Arial"/>
        <family val="2"/>
      </rPr>
      <t>[8(a) to 8(c)]</t>
    </r>
  </si>
  <si>
    <r>
      <t xml:space="preserve">(f) Sub-Total </t>
    </r>
    <r>
      <rPr>
        <b/>
        <sz val="8"/>
        <rFont val="Arial"/>
        <family val="2"/>
      </rPr>
      <t>[8(d) minus 8(e)]</t>
    </r>
  </si>
  <si>
    <r>
      <t xml:space="preserve">Gross Profit </t>
    </r>
    <r>
      <rPr>
        <b/>
        <sz val="8"/>
        <rFont val="Arial"/>
        <family val="2"/>
      </rPr>
      <t>[7 minus 8(f)]</t>
    </r>
  </si>
  <si>
    <r>
      <t xml:space="preserve">Sub-Total </t>
    </r>
    <r>
      <rPr>
        <b/>
        <sz val="8"/>
        <rFont val="Arial"/>
        <family val="2"/>
      </rPr>
      <t>[9 plus 10]</t>
    </r>
  </si>
  <si>
    <r>
      <t xml:space="preserve">Net Profit / (Loss) </t>
    </r>
    <r>
      <rPr>
        <b/>
        <sz val="8"/>
        <rFont val="Arial"/>
        <family val="2"/>
      </rPr>
      <t>[11 minus 12]</t>
    </r>
  </si>
  <si>
    <r>
      <t>Adjusted against</t>
    </r>
    <r>
      <rPr>
        <b/>
        <sz val="8"/>
        <rFont val="Arial"/>
        <family val="2"/>
      </rPr>
      <t xml:space="preserve"> the Income</t>
    </r>
    <r>
      <rPr>
        <b/>
        <sz val="10"/>
        <rFont val="Arial"/>
        <family val="2"/>
      </rPr>
      <t xml:space="preserve"> </t>
    </r>
    <r>
      <rPr>
        <b/>
        <sz val="8"/>
        <rFont val="Arial"/>
        <family val="2"/>
      </rPr>
      <t>For the Current Year</t>
    </r>
  </si>
  <si>
    <r>
      <t xml:space="preserve">Lapsed </t>
    </r>
    <r>
      <rPr>
        <b/>
        <sz val="9"/>
        <rFont val="Arial"/>
        <family val="2"/>
      </rPr>
      <t>(not available for carry forward)</t>
    </r>
  </si>
  <si>
    <r>
      <t xml:space="preserve">25% of the long-term capital gains not chargeable to tax </t>
    </r>
    <r>
      <rPr>
        <sz val="8"/>
        <rFont val="Arial"/>
        <family val="2"/>
      </rPr>
      <t>[25% of 1(g)]</t>
    </r>
  </si>
  <si>
    <r>
      <t xml:space="preserve">Sub-Total </t>
    </r>
    <r>
      <rPr>
        <b/>
        <i/>
        <sz val="8"/>
        <rFont val="Arial"/>
        <family val="2"/>
      </rPr>
      <t>[Add 1 to 8]</t>
    </r>
  </si>
  <si>
    <r>
      <t xml:space="preserve">Balance Income from Other Sources Transferred to Return of Total Income </t>
    </r>
    <r>
      <rPr>
        <b/>
        <i/>
        <sz val="8"/>
        <rFont val="Arial"/>
        <family val="2"/>
      </rPr>
      <t>[9 minus 10]</t>
    </r>
  </si>
  <si>
    <r>
      <t xml:space="preserve">Sub-Total </t>
    </r>
    <r>
      <rPr>
        <b/>
        <i/>
        <sz val="8"/>
        <rFont val="Arial"/>
        <family val="2"/>
      </rPr>
      <t>[Add 1 to 3 plus 4(d)]</t>
    </r>
  </si>
  <si>
    <r>
      <t xml:space="preserve">Total </t>
    </r>
    <r>
      <rPr>
        <b/>
        <i/>
        <sz val="8"/>
        <rFont val="Arial"/>
        <family val="2"/>
      </rPr>
      <t>[Add 6 to 10]</t>
    </r>
  </si>
  <si>
    <r>
      <t xml:space="preserve">Sub-Total </t>
    </r>
    <r>
      <rPr>
        <b/>
        <i/>
        <sz val="8"/>
        <rFont val="Arial"/>
        <family val="2"/>
      </rPr>
      <t>[12 minus 13]</t>
    </r>
  </si>
  <si>
    <r>
      <t xml:space="preserve">Transferred to the Return of Total Income </t>
    </r>
    <r>
      <rPr>
        <b/>
        <i/>
        <sz val="8"/>
        <rFont val="Arial"/>
        <family val="2"/>
      </rPr>
      <t>[5 plus 14 plus 15 plus16]</t>
    </r>
  </si>
  <si>
    <r>
      <t xml:space="preserve">Total </t>
    </r>
    <r>
      <rPr>
        <b/>
        <i/>
        <sz val="8"/>
        <rFont val="Arial"/>
        <family val="2"/>
      </rPr>
      <t>[Add 3 to 5]</t>
    </r>
  </si>
  <si>
    <r>
      <t xml:space="preserve">Average rate of tax in the preceding three years </t>
    </r>
    <r>
      <rPr>
        <sz val="8"/>
        <rFont val="Arial"/>
        <family val="2"/>
      </rPr>
      <t>[Total tax payable divided by total taxable income]</t>
    </r>
  </si>
  <si>
    <r>
      <t xml:space="preserve">Tax on amounts received on termination </t>
    </r>
    <r>
      <rPr>
        <b/>
        <i/>
        <sz val="8"/>
        <rFont val="Arial"/>
        <family val="2"/>
      </rPr>
      <t>[2 multiply by 7]</t>
    </r>
  </si>
  <si>
    <r>
      <t xml:space="preserve">Total </t>
    </r>
    <r>
      <rPr>
        <b/>
        <i/>
        <sz val="8"/>
        <rFont val="Arial"/>
        <family val="2"/>
      </rPr>
      <t>[10 plus 11]</t>
    </r>
  </si>
  <si>
    <r>
      <t xml:space="preserve">Total </t>
    </r>
    <r>
      <rPr>
        <b/>
        <i/>
        <sz val="6"/>
        <rFont val="Arial"/>
        <family val="2"/>
      </rPr>
      <t>[Add 13 to 17]</t>
    </r>
  </si>
  <si>
    <r>
      <t xml:space="preserve">Sub-Total </t>
    </r>
    <r>
      <rPr>
        <b/>
        <i/>
        <sz val="8"/>
        <rFont val="Arial"/>
        <family val="2"/>
      </rPr>
      <t>[Add 1 to 4]</t>
    </r>
  </si>
  <si>
    <r>
      <t>On</t>
    </r>
    <r>
      <rPr>
        <sz val="9"/>
        <rFont val="Arial"/>
        <family val="2"/>
      </rPr>
      <t xml:space="preserve"> realization of foreign indenting commission</t>
    </r>
  </si>
  <si>
    <r>
      <t>Sub-Total [</t>
    </r>
    <r>
      <rPr>
        <b/>
        <i/>
        <sz val="8"/>
        <rFont val="Arial"/>
        <family val="2"/>
      </rPr>
      <t>Add 6 to 15</t>
    </r>
    <r>
      <rPr>
        <b/>
        <i/>
        <sz val="10"/>
        <rFont val="Arial"/>
        <family val="2"/>
      </rPr>
      <t>]</t>
    </r>
  </si>
  <si>
    <r>
      <t xml:space="preserve">Sub-total </t>
    </r>
    <r>
      <rPr>
        <b/>
        <i/>
        <sz val="8"/>
        <rFont val="Arial"/>
        <family val="2"/>
      </rPr>
      <t>[Add 17 to 20]</t>
    </r>
  </si>
  <si>
    <r>
      <t xml:space="preserve">Transferred to Return of Total Income </t>
    </r>
    <r>
      <rPr>
        <b/>
        <i/>
        <sz val="8"/>
        <rFont val="Arial"/>
        <family val="2"/>
      </rPr>
      <t>[5 PLUS 16 PLUS 21]</t>
    </r>
  </si>
  <si>
    <t>as Self / Member or Partner of Association of persons / Principal Officer of Local Authority / Representative* of Taxpayer named above, do solemnly declare  that  to  the  best  of  my  knowledge  and  belief  the  information  given  in this Return and the attached Annex(es), Statement(s), Document(s) or Detail(s) is/are correct, complete and in accordance with the provisions of the Income Tax Ordinance, 2001 and Income Tax Rules, 2002.</t>
  </si>
  <si>
    <t>(Fill Annex-VIII, IX &amp; X)</t>
  </si>
  <si>
    <t>Salary Income Amount (Rs.)</t>
  </si>
  <si>
    <t>Business Income Amount (Rs.)</t>
  </si>
  <si>
    <t>Property Income Amount (Rs.)</t>
  </si>
  <si>
    <t>Capital Gains Amount (Rs.)</t>
  </si>
  <si>
    <t>Other Sources Amount (Rs.)</t>
  </si>
  <si>
    <t>Foreign income/loss for the year</t>
  </si>
  <si>
    <t>Name of country</t>
  </si>
  <si>
    <t>Sub-total [Add 1(a) to 1(c)]</t>
  </si>
  <si>
    <t>In case of income at 1(d) above transfer to row 2 below; and
In case of loss at 1(d) above transfer the loss to "Details / breakup of foreign losses brought forward and carry forward" at 6(d) below</t>
  </si>
  <si>
    <t>Income for the year</t>
  </si>
  <si>
    <t>B/F losses * transferred from 6(b) below</t>
  </si>
  <si>
    <t>* under the respective head adjusted against the income under that head for the year</t>
  </si>
  <si>
    <t>Balance income</t>
  </si>
  <si>
    <t>[2 minus 3]</t>
  </si>
  <si>
    <t>Transfer to return of income</t>
  </si>
  <si>
    <t>Foreign taxes paid on above foreign income</t>
  </si>
  <si>
    <t>Details / breakup of foreign losses brought forward and carried forward</t>
  </si>
  <si>
    <t>Foreign losses brought forward</t>
  </si>
  <si>
    <t>Tax year</t>
  </si>
  <si>
    <t>(vi)</t>
  </si>
  <si>
    <t>(vii)</t>
  </si>
  <si>
    <t>Sub-total [Add 6(a)(i) to 6(a)(vi)]</t>
  </si>
  <si>
    <t>Adjusted against income transferred to 3 above</t>
  </si>
  <si>
    <t>Losses lapsed</t>
  </si>
  <si>
    <t>Loss for the year transferred from 1(d) above</t>
  </si>
  <si>
    <t>Foreign losses carried forward [6(a)(vii) minus 6(b) minus 6(c) plus 6(d)]</t>
  </si>
  <si>
    <t xml:space="preserve">     Particulars                                                                                 Code      Amount (Rs.)     Amount (Rs.)</t>
  </si>
  <si>
    <t>Government of Pakistan                  Income Tax Department</t>
  </si>
  <si>
    <t xml:space="preserve">I.T.31 (Rev) </t>
  </si>
  <si>
    <t>A</t>
  </si>
  <si>
    <t>ORIGINAL for Income Tax Department</t>
  </si>
  <si>
    <t>In case of Salary</t>
  </si>
  <si>
    <t>CIRCLE</t>
  </si>
  <si>
    <t xml:space="preserve">TICK THE RELEVENT HEAD </t>
  </si>
  <si>
    <t>Name of Payment</t>
  </si>
  <si>
    <t>ZONE</t>
  </si>
  <si>
    <t>DETAILED HEAD OF ACCOUNT</t>
  </si>
  <si>
    <t>Month</t>
  </si>
  <si>
    <t>1</t>
  </si>
  <si>
    <t>CURRENT</t>
  </si>
  <si>
    <t>0111000</t>
  </si>
  <si>
    <t>PRIVATE COMPANY</t>
  </si>
  <si>
    <t>PUBLIC COMPANY</t>
  </si>
  <si>
    <t>2</t>
  </si>
  <si>
    <t>ARREAR</t>
  </si>
  <si>
    <t>Day</t>
  </si>
  <si>
    <t>Year</t>
  </si>
  <si>
    <t>0112000</t>
  </si>
  <si>
    <t>REGISTERED FIRM</t>
  </si>
  <si>
    <t>3</t>
  </si>
  <si>
    <t>0113000</t>
  </si>
  <si>
    <t>INDIVIDUAL</t>
  </si>
  <si>
    <t>URF</t>
  </si>
  <si>
    <t>HUF</t>
  </si>
  <si>
    <t>0114000</t>
  </si>
  <si>
    <t>FEDRAL GOVERNMENT EMPLOYEES</t>
  </si>
  <si>
    <t>Encircle</t>
  </si>
  <si>
    <t>0115000</t>
  </si>
  <si>
    <t>OTHER EMPLOYEES</t>
  </si>
  <si>
    <t>appropriate code</t>
  </si>
  <si>
    <t>2 0 0</t>
  </si>
  <si>
    <t>0117000</t>
  </si>
  <si>
    <t>MISC</t>
  </si>
  <si>
    <t>12107000</t>
  </si>
  <si>
    <t>DEPOSIT BEARING INTEREST ADVANCE TAX</t>
  </si>
  <si>
    <t>0616000</t>
  </si>
  <si>
    <t>WORKERS WELFARE (FUND) TAX</t>
  </si>
  <si>
    <t>MODE OF PAYMENT</t>
  </si>
  <si>
    <t>National Tax Number of Assessee</t>
  </si>
  <si>
    <t xml:space="preserve">For Official </t>
  </si>
  <si>
    <t>CASH / CHEQUE / P.O. No.</t>
  </si>
  <si>
    <t>Use</t>
  </si>
  <si>
    <t>BANK</t>
  </si>
  <si>
    <t>BRANCH</t>
  </si>
  <si>
    <t>(In case of more than one assessee please provide particulars on back side).</t>
  </si>
  <si>
    <t>PART-A</t>
  </si>
  <si>
    <t>NAME OF ASSESSEE               (Write in Block Letters)</t>
  </si>
  <si>
    <t>ADDRESS</t>
  </si>
  <si>
    <t>TYPE OF PAYMENT  - ENTER CODE</t>
  </si>
  <si>
    <t xml:space="preserve">          (See Overleaf for Details)</t>
  </si>
  <si>
    <t>OTHER THAN COMPANIES</t>
  </si>
  <si>
    <t>COMPANIES</t>
  </si>
  <si>
    <t>DOMESTIC COMPANIES</t>
  </si>
  <si>
    <t>OTHERS</t>
  </si>
  <si>
    <t>Registered Firm</t>
  </si>
  <si>
    <t>Listed on Stock Exchange</t>
  </si>
  <si>
    <t>Modaraba</t>
  </si>
  <si>
    <t>Body Corporate Formed   under any law in force                                         in Pakistan</t>
  </si>
  <si>
    <t>Individual</t>
  </si>
  <si>
    <t>More than 50 % share holding             by Govt</t>
  </si>
  <si>
    <t>Foregin Company</t>
  </si>
  <si>
    <t>URF.AOP.HUF</t>
  </si>
  <si>
    <t>Private Limited Co</t>
  </si>
  <si>
    <t>Trust</t>
  </si>
  <si>
    <t>Govt. of Province</t>
  </si>
  <si>
    <t>Body Corporate                          Incorporated  outside                                                                   Pakistan</t>
  </si>
  <si>
    <t>Unlisted Public Co</t>
  </si>
  <si>
    <t>FOR OFFICIAL USE</t>
  </si>
  <si>
    <t>CODE</t>
  </si>
  <si>
    <t>AMOUNT RUPEES</t>
  </si>
  <si>
    <t>Demand &amp; Collection</t>
  </si>
  <si>
    <t>Daily Collection</t>
  </si>
  <si>
    <t>DUE DATE</t>
  </si>
  <si>
    <t xml:space="preserve">     Register      </t>
  </si>
  <si>
    <t xml:space="preserve">Control No. </t>
  </si>
  <si>
    <t xml:space="preserve">Register No </t>
  </si>
  <si>
    <t>Income Tax</t>
  </si>
  <si>
    <t>Sr No</t>
  </si>
  <si>
    <t>Page No.</t>
  </si>
  <si>
    <t>Sr No.</t>
  </si>
  <si>
    <t>Super Tax</t>
  </si>
  <si>
    <t>Additional Tax</t>
  </si>
  <si>
    <t>Certified that the amount entered opposite is correct.</t>
  </si>
  <si>
    <t>Penalty</t>
  </si>
  <si>
    <t>Surcharge</t>
  </si>
  <si>
    <t>Workers Walfare (Fund) Tax</t>
  </si>
  <si>
    <t>Clerk Income Tax</t>
  </si>
  <si>
    <t>Income Tax Officer</t>
  </si>
  <si>
    <t>* Others</t>
  </si>
  <si>
    <t>TOTAL Rs.</t>
  </si>
  <si>
    <t>AMOUNT IN WORDS Rupees</t>
  </si>
  <si>
    <t>Received Payment as per details above.</t>
  </si>
  <si>
    <t>Treasury Challan No</t>
  </si>
  <si>
    <t xml:space="preserve"> DUE DATE</t>
  </si>
  <si>
    <t>Treasury Officer / Authorised Bank</t>
  </si>
  <si>
    <t>Treasury</t>
  </si>
  <si>
    <t>State Bank of Pakistan</t>
  </si>
  <si>
    <t>Bank</t>
  </si>
  <si>
    <t>Branch Code</t>
  </si>
  <si>
    <t>B</t>
  </si>
  <si>
    <t>DUPLICATE for Treasury / Bank</t>
  </si>
  <si>
    <t>C</t>
  </si>
  <si>
    <t>TRIPLICATE for Assessee of Deduction Authority</t>
  </si>
  <si>
    <t>D</t>
  </si>
  <si>
    <t>QUADRUPLICATE for Assessee</t>
  </si>
  <si>
    <r>
      <t xml:space="preserve">TAX PAYMNENT RECEIPT         </t>
    </r>
    <r>
      <rPr>
        <b/>
        <sz val="8"/>
        <rFont val="Times New Roman"/>
        <family val="1"/>
      </rPr>
      <t xml:space="preserve">                                   </t>
    </r>
    <r>
      <rPr>
        <sz val="8"/>
        <rFont val="Arial"/>
        <family val="2"/>
      </rPr>
      <t>Valid only when endorsed by                                                                          the Treasury Officer of Authorised Bank</t>
    </r>
  </si>
  <si>
    <r>
      <t xml:space="preserve">NAME &amp; NATIONAL TAX NUMBERN OF DEDUCTING AUTHORITY                  </t>
    </r>
    <r>
      <rPr>
        <sz val="8"/>
        <rFont val="Arial"/>
        <family val="0"/>
      </rPr>
      <t xml:space="preserve">                 (in case of deduction at scource)</t>
    </r>
  </si>
  <si>
    <r>
      <t>PART-B</t>
    </r>
    <r>
      <rPr>
        <sz val="8"/>
        <rFont val="Arial"/>
        <family val="0"/>
      </rPr>
      <t>: To be endorsed by the Treasury Officer or Designated Bank.</t>
    </r>
  </si>
  <si>
    <r>
      <t xml:space="preserve">TAX PAYMNENT RECEIPT         </t>
    </r>
    <r>
      <rPr>
        <sz val="8"/>
        <rFont val="Times New Roman"/>
        <family val="1"/>
      </rPr>
      <t xml:space="preserve">                                   </t>
    </r>
    <r>
      <rPr>
        <sz val="8"/>
        <rFont val="Arial"/>
        <family val="2"/>
      </rPr>
      <t>Valid only when endorsed by                                                                          the Treasury Officer of Authorised Bank</t>
    </r>
  </si>
  <si>
    <t>0</t>
  </si>
  <si>
    <t>5</t>
  </si>
  <si>
    <t>Share from AOP (Un-Taxed)</t>
  </si>
  <si>
    <t>Share from AOP (Taxed)</t>
  </si>
  <si>
    <t>As Per</t>
  </si>
  <si>
    <t>5242 02756004 U</t>
  </si>
  <si>
    <t>.</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</si>
</sst>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0_);\(&quot;Rs.&quot;#,##0\)"/>
    <numFmt numFmtId="165" formatCode="&quot;Rs.&quot;#,##0_);[Red]\(&quot;Rs.&quot;#,##0\)"/>
    <numFmt numFmtId="166" formatCode="&quot;Rs.&quot;#,##0.00_);\(&quot;Rs.&quot;#,##0.00\)"/>
    <numFmt numFmtId="167" formatCode="&quot;Rs.&quot;#,##0.00_);[Red]\(&quot;Rs.&quot;#,##0.00\)"/>
    <numFmt numFmtId="168" formatCode="_(&quot;Rs.&quot;* #,##0_);_(&quot;Rs.&quot;* \(#,##0\);_(&quot;Rs.&quot;* &quot;-&quot;_);_(@_)"/>
    <numFmt numFmtId="169" formatCode="_(&quot;Rs.&quot;* #,##0.00_);_(&quot;Rs.&quot;* \(#,##0.00\);_(&quot;Rs.&quot;* &quot;-&quot;??_);_(@_)"/>
    <numFmt numFmtId="170" formatCode="00000"/>
    <numFmt numFmtId="171" formatCode="&quot;Yes&quot;;&quot;Yes&quot;;&quot;No&quot;"/>
    <numFmt numFmtId="172" formatCode="&quot;True&quot;;&quot;True&quot;;&quot;False&quot;"/>
    <numFmt numFmtId="173" formatCode="&quot;On&quot;;&quot;On&quot;;&quot;Off&quot;"/>
    <numFmt numFmtId="174" formatCode="_(* #,##0.0_);_(* \(#,##0.0\);_(* &quot;-&quot;??_);_(@_)"/>
    <numFmt numFmtId="175" formatCode="_(* #,##0_);_(* \(#,##0\);_(* &quot;-&quot;??_);_(@_)"/>
    <numFmt numFmtId="176" formatCode="_ * #,##0_ ;_ * \-#,##0_ ;_ * &quot;-&quot;??_ ;_ @_ "/>
    <numFmt numFmtId="177" formatCode="[$-409]dddd\,\ mmmm\ dd\,\ yyyy"/>
    <numFmt numFmtId="178" formatCode="[$-409]d\-mmm\-yy;@"/>
    <numFmt numFmtId="179" formatCode="mmm\-yyyy"/>
    <numFmt numFmtId="180" formatCode="&quot;Rs. &quot;#,##0;\-&quot;Rs. &quot;#,##0"/>
    <numFmt numFmtId="181" formatCode="&quot;Rs. &quot;#,##0;[Red]\-&quot;Rs. &quot;#,##0"/>
    <numFmt numFmtId="182" formatCode="&quot;Rs. &quot;#,##0.00;\-&quot;Rs. &quot;#,##0.00"/>
    <numFmt numFmtId="183" formatCode="&quot;Rs. &quot;#,##0.00;[Red]\-&quot;Rs. &quot;#,##0.00"/>
    <numFmt numFmtId="184" formatCode="_-&quot;Rs. &quot;* #,##0_-;\-&quot;Rs. &quot;* #,##0_-;_-&quot;Rs. &quot;* &quot;-&quot;_-;_-@_-"/>
    <numFmt numFmtId="185" formatCode="_-* #,##0_-;\-* #,##0_-;_-* &quot;-&quot;_-;_-@_-"/>
    <numFmt numFmtId="186" formatCode="_-&quot;Rs. &quot;* #,##0.00_-;\-&quot;Rs. &quot;* #,##0.00_-;_-&quot;Rs. &quot;* &quot;-&quot;??_-;_-@_-"/>
    <numFmt numFmtId="187" formatCode="_-* #,##0.00_-;\-* #,##0.00_-;_-* &quot;-&quot;??_-;_-@_-"/>
    <numFmt numFmtId="188" formatCode="&quot;Rs.&quot;\ #,##0;&quot;Rs.&quot;\ \-#,##0"/>
    <numFmt numFmtId="189" formatCode="&quot;Rs.&quot;\ #,##0;[Red]&quot;Rs.&quot;\ \-#,##0"/>
    <numFmt numFmtId="190" formatCode="&quot;Rs.&quot;\ #,##0.00;&quot;Rs.&quot;\ \-#,##0.00"/>
    <numFmt numFmtId="191" formatCode="&quot;Rs.&quot;\ #,##0.00;[Red]&quot;Rs.&quot;\ \-#,##0.00"/>
    <numFmt numFmtId="192" formatCode="_ &quot;Rs.&quot;\ * #,##0_ ;_ &quot;Rs.&quot;\ * \-#,##0_ ;_ &quot;Rs.&quot;\ * &quot;-&quot;_ ;_ @_ "/>
    <numFmt numFmtId="193" formatCode="_ * #,##0_ ;_ * \-#,##0_ ;_ * &quot;-&quot;_ ;_ @_ "/>
    <numFmt numFmtId="194" formatCode="_ &quot;Rs.&quot;\ * #,##0.00_ ;_ &quot;Rs.&quot;\ * \-#,##0.00_ ;_ &quot;Rs.&quot;\ * &quot;-&quot;??_ ;_ @_ "/>
    <numFmt numFmtId="195" formatCode="_ * #,##0.00_ ;_ * \-#,##0.00_ ;_ * &quot;-&quot;??_ ;_ @_ "/>
    <numFmt numFmtId="196" formatCode="_ * #,##0.0_ ;_ * \-#,##0.0_ ;_ * &quot;-&quot;??_ ;_ @_ "/>
    <numFmt numFmtId="197" formatCode="[$-409]mmm\-yy;@"/>
    <numFmt numFmtId="198" formatCode="0.0"/>
    <numFmt numFmtId="199" formatCode="0.0%"/>
    <numFmt numFmtId="200" formatCode="d\-mmm\-yyyy"/>
    <numFmt numFmtId="201" formatCode="[&lt;=9999999]###\-####;\(###\)\ ###\-####"/>
    <numFmt numFmtId="202" formatCode="[$-409]h:mm:ss\ AM/PM"/>
    <numFmt numFmtId="203" formatCode="[$-409]mmmm\-yy;@"/>
    <numFmt numFmtId="204" formatCode="&quot;Rs &quot;#,##0_);\(&quot;Rs &quot;#,##0\)"/>
    <numFmt numFmtId="205" formatCode="&quot;Rs &quot;#,##0_);[Red]\(&quot;Rs &quot;#,##0\)"/>
    <numFmt numFmtId="206" formatCode="&quot;Rs &quot;#,##0.00_);\(&quot;Rs &quot;#,##0.00\)"/>
    <numFmt numFmtId="207" formatCode="&quot;Rs &quot;#,##0.00_);[Red]\(&quot;Rs &quot;#,##0.00\)"/>
    <numFmt numFmtId="208" formatCode="_(&quot;Rs &quot;* #,##0_);_(&quot;Rs &quot;* \(#,##0\);_(&quot;Rs &quot;* &quot;-&quot;_);_(@_)"/>
    <numFmt numFmtId="209" formatCode="_(&quot;Rs &quot;* #,##0.00_);_(&quot;Rs &quot;* \(#,##0.00\);_(&quot;Rs &quot;* &quot;-&quot;??_);_(@_)"/>
    <numFmt numFmtId="210" formatCode="_(* #,##0.000_);_(* \(#,##0.000\);_(* &quot;-&quot;??_);_(@_)"/>
    <numFmt numFmtId="211" formatCode="_(* #,##0.0000_);_(* \(#,##0.0000\);_(* &quot;-&quot;??_);_(@_)"/>
    <numFmt numFmtId="212" formatCode="_(* #,##0.00000_);_(* \(#,##0.00000\);_(* &quot;-&quot;??_);_(@_)"/>
    <numFmt numFmtId="213" formatCode="mm/dd/yy"/>
    <numFmt numFmtId="214" formatCode="0.000%"/>
    <numFmt numFmtId="215" formatCode="_(* #,##0.000000_);_(* \(#,##0.000000\);_(* &quot;-&quot;??_);_(@_)"/>
    <numFmt numFmtId="216" formatCode="m/d/yy"/>
    <numFmt numFmtId="217" formatCode="#,##0.000"/>
    <numFmt numFmtId="218" formatCode="#,##0.0"/>
    <numFmt numFmtId="219" formatCode="m/d"/>
  </numFmts>
  <fonts count="106">
    <font>
      <sz val="10"/>
      <name val="Arial"/>
      <family val="0"/>
    </font>
    <font>
      <u val="single"/>
      <sz val="10"/>
      <color indexed="36"/>
      <name val="Arial"/>
      <family val="0"/>
    </font>
    <font>
      <u val="single"/>
      <sz val="10"/>
      <color indexed="12"/>
      <name val="Arial"/>
      <family val="0"/>
    </font>
    <font>
      <sz val="9"/>
      <name val="Century Gothic"/>
      <family val="2"/>
    </font>
    <font>
      <b/>
      <sz val="10"/>
      <name val="Wingdings"/>
      <family val="0"/>
    </font>
    <font>
      <sz val="10"/>
      <name val="Century Gothic"/>
      <family val="2"/>
    </font>
    <font>
      <b/>
      <u val="single"/>
      <sz val="10"/>
      <color indexed="12"/>
      <name val="Arial"/>
      <family val="2"/>
    </font>
    <font>
      <b/>
      <sz val="12"/>
      <name val="Wingdings"/>
      <family val="0"/>
    </font>
    <font>
      <b/>
      <u val="single"/>
      <sz val="10"/>
      <color indexed="12"/>
      <name val="Comic Sans MS"/>
      <family val="4"/>
    </font>
    <font>
      <b/>
      <sz val="10"/>
      <name val="CG Omega"/>
      <family val="2"/>
    </font>
    <font>
      <b/>
      <sz val="11"/>
      <name val="Century Gothic"/>
      <family val="2"/>
    </font>
    <font>
      <sz val="9"/>
      <name val="Arial"/>
      <family val="2"/>
    </font>
    <font>
      <b/>
      <sz val="12"/>
      <name val="Century Gothic"/>
      <family val="2"/>
    </font>
    <font>
      <sz val="8"/>
      <name val="Arial"/>
      <family val="2"/>
    </font>
    <font>
      <b/>
      <sz val="12"/>
      <name val="Book Antiqua"/>
      <family val="1"/>
    </font>
    <font>
      <b/>
      <sz val="11"/>
      <name val="Book Antiqua"/>
      <family val="1"/>
    </font>
    <font>
      <sz val="11"/>
      <name val="Century Gothic"/>
      <family val="2"/>
    </font>
    <font>
      <b/>
      <sz val="12"/>
      <name val="Arial"/>
      <family val="2"/>
    </font>
    <font>
      <b/>
      <sz val="8"/>
      <name val="Arial"/>
      <family val="2"/>
    </font>
    <font>
      <b/>
      <sz val="10"/>
      <name val="Arial"/>
      <family val="2"/>
    </font>
    <font>
      <b/>
      <u val="single"/>
      <sz val="12"/>
      <name val="Arial"/>
      <family val="2"/>
    </font>
    <font>
      <sz val="11"/>
      <name val="Arial"/>
      <family val="2"/>
    </font>
    <font>
      <b/>
      <sz val="11"/>
      <name val="Arial"/>
      <family val="2"/>
    </font>
    <font>
      <b/>
      <sz val="10"/>
      <name val="Century Gothic"/>
      <family val="2"/>
    </font>
    <font>
      <b/>
      <sz val="9"/>
      <name val="Century Gothic"/>
      <family val="2"/>
    </font>
    <font>
      <b/>
      <u val="single"/>
      <sz val="14"/>
      <name val="Century Gothic"/>
      <family val="2"/>
    </font>
    <font>
      <b/>
      <u val="single"/>
      <sz val="11"/>
      <name val="CG Omega"/>
      <family val="2"/>
    </font>
    <font>
      <sz val="10"/>
      <name val="CG Omega"/>
      <family val="2"/>
    </font>
    <font>
      <b/>
      <sz val="8"/>
      <name val="CG Omega"/>
      <family val="2"/>
    </font>
    <font>
      <b/>
      <u val="single"/>
      <sz val="11"/>
      <name val="Arial"/>
      <family val="2"/>
    </font>
    <font>
      <sz val="8"/>
      <name val="CG Omega"/>
      <family val="2"/>
    </font>
    <font>
      <b/>
      <sz val="11"/>
      <name val="CG Omega"/>
      <family val="2"/>
    </font>
    <font>
      <b/>
      <u val="single"/>
      <sz val="9"/>
      <color indexed="12"/>
      <name val="Comic Sans MS"/>
      <family val="4"/>
    </font>
    <font>
      <b/>
      <sz val="14"/>
      <name val="Arial"/>
      <family val="2"/>
    </font>
    <font>
      <b/>
      <sz val="18"/>
      <name val="Arial"/>
      <family val="2"/>
    </font>
    <font>
      <b/>
      <sz val="7"/>
      <name val="Arial"/>
      <family val="2"/>
    </font>
    <font>
      <b/>
      <sz val="6"/>
      <name val="Arial"/>
      <family val="2"/>
    </font>
    <font>
      <b/>
      <sz val="11"/>
      <name val="Wingdings"/>
      <family val="0"/>
    </font>
    <font>
      <sz val="7"/>
      <name val="Arial"/>
      <family val="2"/>
    </font>
    <font>
      <b/>
      <sz val="16"/>
      <name val="Wingdings"/>
      <family val="0"/>
    </font>
    <font>
      <sz val="6"/>
      <name val="Arial"/>
      <family val="2"/>
    </font>
    <font>
      <b/>
      <i/>
      <sz val="8"/>
      <name val="Arial"/>
      <family val="2"/>
    </font>
    <font>
      <b/>
      <i/>
      <sz val="10"/>
      <name val="Arial"/>
      <family val="2"/>
    </font>
    <font>
      <b/>
      <sz val="9"/>
      <name val="Arial"/>
      <family val="2"/>
    </font>
    <font>
      <b/>
      <i/>
      <sz val="10"/>
      <name val="Trebuchet MS"/>
      <family val="2"/>
    </font>
    <font>
      <b/>
      <i/>
      <sz val="10"/>
      <name val="CG Omega"/>
      <family val="2"/>
    </font>
    <font>
      <sz val="9"/>
      <name val="Copperplate Gothic Bold"/>
      <family val="2"/>
    </font>
    <font>
      <b/>
      <sz val="16"/>
      <name val="Arial"/>
      <family val="2"/>
    </font>
    <font>
      <sz val="5"/>
      <name val="Arial"/>
      <family val="2"/>
    </font>
    <font>
      <sz val="7"/>
      <name val="Century Gothic"/>
      <family val="2"/>
    </font>
    <font>
      <sz val="14"/>
      <name val="CG Omega"/>
      <family val="0"/>
    </font>
    <font>
      <b/>
      <sz val="13"/>
      <name val="Arial"/>
      <family val="2"/>
    </font>
    <font>
      <b/>
      <i/>
      <sz val="6"/>
      <name val="Arial"/>
      <family val="2"/>
    </font>
    <font>
      <b/>
      <i/>
      <sz val="9"/>
      <name val="Arial"/>
      <family val="2"/>
    </font>
    <font>
      <b/>
      <u val="single"/>
      <sz val="8"/>
      <name val="Century Gothic"/>
      <family val="2"/>
    </font>
    <font>
      <i/>
      <sz val="10"/>
      <name val="CG Omega"/>
      <family val="2"/>
    </font>
    <font>
      <i/>
      <sz val="8"/>
      <name val="Arial"/>
      <family val="2"/>
    </font>
    <font>
      <i/>
      <sz val="10"/>
      <name val="Arial"/>
      <family val="2"/>
    </font>
    <font>
      <i/>
      <sz val="10"/>
      <name val="Century Gothic"/>
      <family val="2"/>
    </font>
    <font>
      <i/>
      <sz val="11"/>
      <name val="Century Gothic"/>
      <family val="2"/>
    </font>
    <font>
      <b/>
      <u val="single"/>
      <sz val="9"/>
      <name val="Arial"/>
      <family val="2"/>
    </font>
    <font>
      <b/>
      <u val="single"/>
      <sz val="8"/>
      <name val="Arial"/>
      <family val="2"/>
    </font>
    <font>
      <b/>
      <i/>
      <sz val="4"/>
      <name val="Arial"/>
      <family val="2"/>
    </font>
    <font>
      <sz val="4"/>
      <name val="Arial"/>
      <family val="2"/>
    </font>
    <font>
      <b/>
      <sz val="8"/>
      <name val="Century Gothic"/>
      <family val="2"/>
    </font>
    <font>
      <b/>
      <u val="single"/>
      <sz val="10"/>
      <name val="Century Gothic"/>
      <family val="2"/>
    </font>
    <font>
      <b/>
      <sz val="8"/>
      <name val="Tahoma"/>
      <family val="2"/>
    </font>
    <font>
      <sz val="8"/>
      <name val="Century Gothic"/>
      <family val="2"/>
    </font>
    <font>
      <b/>
      <sz val="8"/>
      <name val="Times New Roman"/>
      <family val="1"/>
    </font>
    <font>
      <b/>
      <sz val="20"/>
      <name val="Arial"/>
      <family val="2"/>
    </font>
    <font>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color indexed="63"/>
      </top>
      <bottom style="thick"/>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color indexed="22"/>
      </left>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ck"/>
      <bottom style="thin"/>
    </border>
    <border>
      <left>
        <color indexed="63"/>
      </left>
      <right>
        <color indexed="63"/>
      </right>
      <top style="thin"/>
      <bottom style="double"/>
    </border>
    <border>
      <left>
        <color indexed="63"/>
      </left>
      <right>
        <color indexed="63"/>
      </right>
      <top style="medium"/>
      <bottom style="thin"/>
    </border>
    <border>
      <left>
        <color indexed="63"/>
      </left>
      <right style="thin">
        <color indexed="22"/>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26" borderId="0" applyNumberFormat="0" applyBorder="0" applyAlignment="0" applyProtection="0"/>
    <xf numFmtId="0" fontId="92" fillId="27" borderId="1" applyNumberFormat="0" applyAlignment="0" applyProtection="0"/>
    <xf numFmtId="0" fontId="9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4" fillId="0" borderId="0" applyNumberFormat="0" applyFill="0" applyBorder="0" applyAlignment="0" applyProtection="0"/>
    <xf numFmtId="0" fontId="1" fillId="0" borderId="0" applyNumberFormat="0" applyFill="0" applyBorder="0" applyAlignment="0" applyProtection="0"/>
    <xf numFmtId="0" fontId="95" fillId="29"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2" fillId="0" borderId="0" applyNumberFormat="0" applyFill="0" applyBorder="0" applyAlignment="0" applyProtection="0"/>
    <xf numFmtId="0" fontId="99" fillId="30" borderId="1" applyNumberFormat="0" applyAlignment="0" applyProtection="0"/>
    <xf numFmtId="0" fontId="100" fillId="0" borderId="6" applyNumberFormat="0" applyFill="0" applyAlignment="0" applyProtection="0"/>
    <xf numFmtId="0" fontId="101" fillId="31" borderId="0" applyNumberFormat="0" applyBorder="0" applyAlignment="0" applyProtection="0"/>
    <xf numFmtId="0" fontId="0" fillId="32" borderId="7" applyNumberFormat="0" applyFont="0" applyAlignment="0" applyProtection="0"/>
    <xf numFmtId="0" fontId="102" fillId="27" borderId="8" applyNumberFormat="0" applyAlignment="0" applyProtection="0"/>
    <xf numFmtId="9" fontId="0" fillId="0" borderId="0" applyFon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cellStyleXfs>
  <cellXfs count="1014">
    <xf numFmtId="0" fontId="0" fillId="0" borderId="0" xfId="0" applyAlignment="1">
      <alignment/>
    </xf>
    <xf numFmtId="0" fontId="8" fillId="0" borderId="10" xfId="53" applyFont="1" applyBorder="1" applyAlignment="1" applyProtection="1">
      <alignment horizontal="center" vertical="center"/>
      <protection locked="0"/>
    </xf>
    <xf numFmtId="0" fontId="6" fillId="0" borderId="0" xfId="53" applyFont="1" applyBorder="1" applyAlignment="1" applyProtection="1">
      <alignment horizontal="center" vertical="center" wrapText="1"/>
      <protection locked="0"/>
    </xf>
    <xf numFmtId="0" fontId="8" fillId="0" borderId="0" xfId="53" applyFont="1" applyBorder="1" applyAlignment="1" applyProtection="1">
      <alignment horizontal="center" vertical="center" wrapText="1"/>
      <protection locked="0"/>
    </xf>
    <xf numFmtId="0" fontId="9" fillId="0" borderId="0" xfId="0" applyFont="1" applyBorder="1" applyAlignment="1" applyProtection="1">
      <alignment vertical="center" wrapText="1"/>
      <protection locked="0"/>
    </xf>
    <xf numFmtId="0" fontId="32" fillId="0" borderId="0" xfId="53" applyFont="1" applyBorder="1" applyAlignment="1" applyProtection="1">
      <alignment horizontal="center" vertical="center" wrapText="1"/>
      <protection locked="0"/>
    </xf>
    <xf numFmtId="0" fontId="3" fillId="0" borderId="0" xfId="0" applyFont="1" applyBorder="1" applyAlignment="1" applyProtection="1">
      <alignment/>
      <protection locked="0"/>
    </xf>
    <xf numFmtId="0" fontId="3" fillId="0" borderId="0" xfId="0" applyFont="1" applyAlignment="1" applyProtection="1">
      <alignment/>
      <protection locked="0"/>
    </xf>
    <xf numFmtId="0" fontId="4" fillId="0" borderId="0" xfId="0" applyFont="1" applyBorder="1" applyAlignment="1" applyProtection="1">
      <alignment horizontal="center"/>
      <protection locked="0"/>
    </xf>
    <xf numFmtId="0" fontId="5" fillId="0" borderId="0" xfId="0" applyFont="1" applyAlignment="1" applyProtection="1">
      <alignment/>
      <protection locked="0"/>
    </xf>
    <xf numFmtId="0" fontId="7" fillId="0" borderId="0" xfId="0" applyFont="1" applyBorder="1" applyAlignment="1" applyProtection="1">
      <alignment horizontal="center"/>
      <protection locked="0"/>
    </xf>
    <xf numFmtId="0" fontId="5" fillId="0" borderId="0" xfId="0" applyFont="1" applyBorder="1" applyAlignment="1" applyProtection="1">
      <alignment/>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3" fillId="0" borderId="0" xfId="0" applyFont="1" applyAlignment="1" applyProtection="1">
      <alignment vertical="center"/>
      <protection locked="0"/>
    </xf>
    <xf numFmtId="0" fontId="10" fillId="0" borderId="0" xfId="0" applyFont="1" applyBorder="1" applyAlignment="1" applyProtection="1">
      <alignment horizontal="center" vertical="center"/>
      <protection locked="0"/>
    </xf>
    <xf numFmtId="0" fontId="11" fillId="0" borderId="0" xfId="0" applyFont="1" applyBorder="1" applyAlignment="1" applyProtection="1">
      <alignment vertical="center"/>
      <protection locked="0"/>
    </xf>
    <xf numFmtId="0" fontId="13" fillId="0" borderId="0" xfId="0" applyFont="1" applyBorder="1" applyAlignment="1" applyProtection="1">
      <alignment vertical="center"/>
      <protection locked="0"/>
    </xf>
    <xf numFmtId="0" fontId="0" fillId="0" borderId="0" xfId="0" applyFont="1" applyBorder="1" applyAlignment="1" applyProtection="1">
      <alignment vertical="center"/>
      <protection locked="0"/>
    </xf>
    <xf numFmtId="0" fontId="5" fillId="0" borderId="0" xfId="0" applyFont="1" applyAlignment="1" applyProtection="1">
      <alignment vertical="center"/>
      <protection locked="0"/>
    </xf>
    <xf numFmtId="0" fontId="0" fillId="0" borderId="0" xfId="0" applyFont="1" applyFill="1" applyBorder="1" applyAlignment="1" applyProtection="1">
      <alignment vertical="center"/>
      <protection locked="0"/>
    </xf>
    <xf numFmtId="0" fontId="0" fillId="0" borderId="0" xfId="0" applyBorder="1" applyAlignment="1" applyProtection="1">
      <alignment horizontal="left" vertical="center"/>
      <protection locked="0"/>
    </xf>
    <xf numFmtId="0" fontId="0" fillId="0" borderId="0" xfId="0" applyBorder="1" applyAlignment="1" applyProtection="1">
      <alignment horizontal="center" vertical="center"/>
      <protection locked="0"/>
    </xf>
    <xf numFmtId="0" fontId="0" fillId="0" borderId="0" xfId="0" applyBorder="1" applyAlignment="1" applyProtection="1">
      <alignment/>
      <protection locked="0"/>
    </xf>
    <xf numFmtId="0" fontId="0" fillId="0" borderId="0" xfId="0" applyAlignment="1" applyProtection="1">
      <alignment/>
      <protection locked="0"/>
    </xf>
    <xf numFmtId="49" fontId="0" fillId="0" borderId="0" xfId="0" applyNumberFormat="1" applyBorder="1" applyAlignment="1" applyProtection="1">
      <alignment horizontal="left"/>
      <protection locked="0"/>
    </xf>
    <xf numFmtId="0" fontId="13" fillId="0" borderId="0" xfId="0" applyFont="1" applyAlignment="1" applyProtection="1">
      <alignment/>
      <protection locked="0"/>
    </xf>
    <xf numFmtId="0" fontId="0" fillId="0" borderId="0" xfId="0" applyFont="1" applyAlignment="1" applyProtection="1">
      <alignment/>
      <protection locked="0"/>
    </xf>
    <xf numFmtId="175" fontId="16" fillId="0" borderId="0" xfId="42" applyNumberFormat="1" applyFont="1" applyBorder="1" applyAlignment="1" applyProtection="1">
      <alignment horizontal="center"/>
      <protection locked="0"/>
    </xf>
    <xf numFmtId="0" fontId="0" fillId="0" borderId="11" xfId="0" applyBorder="1" applyAlignment="1" applyProtection="1">
      <alignment/>
      <protection locked="0"/>
    </xf>
    <xf numFmtId="0" fontId="18" fillId="0" borderId="0" xfId="0" applyFont="1" applyAlignment="1" applyProtection="1">
      <alignment/>
      <protection locked="0"/>
    </xf>
    <xf numFmtId="0" fontId="20" fillId="0" borderId="0" xfId="0" applyFont="1" applyAlignment="1" applyProtection="1">
      <alignment/>
      <protection locked="0"/>
    </xf>
    <xf numFmtId="0" fontId="19" fillId="0" borderId="0" xfId="0" applyFont="1" applyAlignment="1" applyProtection="1">
      <alignment/>
      <protection locked="0"/>
    </xf>
    <xf numFmtId="0" fontId="13" fillId="0" borderId="12" xfId="0" applyFont="1" applyBorder="1" applyAlignment="1" applyProtection="1">
      <alignment/>
      <protection locked="0"/>
    </xf>
    <xf numFmtId="175" fontId="21" fillId="0" borderId="13" xfId="42" applyNumberFormat="1" applyFont="1" applyBorder="1" applyAlignment="1" applyProtection="1">
      <alignment horizontal="center"/>
      <protection locked="0"/>
    </xf>
    <xf numFmtId="0" fontId="22" fillId="0" borderId="0" xfId="0" applyFont="1" applyAlignment="1" applyProtection="1">
      <alignment/>
      <protection locked="0"/>
    </xf>
    <xf numFmtId="0" fontId="17" fillId="0" borderId="0" xfId="0" applyFont="1" applyAlignment="1" applyProtection="1">
      <alignment/>
      <protection locked="0"/>
    </xf>
    <xf numFmtId="175" fontId="21" fillId="0" borderId="12" xfId="42" applyNumberFormat="1" applyFont="1" applyBorder="1" applyAlignment="1" applyProtection="1">
      <alignment horizontal="center"/>
      <protection locked="0"/>
    </xf>
    <xf numFmtId="0" fontId="0" fillId="0" borderId="0" xfId="0" applyBorder="1" applyAlignment="1" applyProtection="1">
      <alignment horizontal="center"/>
      <protection locked="0"/>
    </xf>
    <xf numFmtId="0" fontId="13" fillId="0" borderId="14" xfId="0" applyFont="1" applyBorder="1" applyAlignment="1" applyProtection="1">
      <alignment/>
      <protection locked="0"/>
    </xf>
    <xf numFmtId="0" fontId="18" fillId="0" borderId="0" xfId="0" applyFont="1" applyBorder="1" applyAlignment="1" applyProtection="1">
      <alignment/>
      <protection locked="0"/>
    </xf>
    <xf numFmtId="0" fontId="22" fillId="0" borderId="0" xfId="0" applyFont="1" applyBorder="1" applyAlignment="1" applyProtection="1">
      <alignment/>
      <protection locked="0"/>
    </xf>
    <xf numFmtId="0" fontId="13" fillId="0" borderId="0" xfId="0" applyFont="1" applyBorder="1" applyAlignment="1" applyProtection="1">
      <alignment/>
      <protection locked="0"/>
    </xf>
    <xf numFmtId="175" fontId="21" fillId="0" borderId="0" xfId="42" applyNumberFormat="1" applyFont="1" applyBorder="1" applyAlignment="1" applyProtection="1">
      <alignment horizontal="center"/>
      <protection locked="0"/>
    </xf>
    <xf numFmtId="0" fontId="24" fillId="0" borderId="0" xfId="0" applyFont="1" applyAlignment="1" applyProtection="1">
      <alignment/>
      <protection locked="0"/>
    </xf>
    <xf numFmtId="0" fontId="19" fillId="0" borderId="0" xfId="0" applyFont="1" applyAlignment="1" applyProtection="1">
      <alignment vertical="center"/>
      <protection locked="0"/>
    </xf>
    <xf numFmtId="0" fontId="0" fillId="0" borderId="11" xfId="0" applyFont="1" applyBorder="1" applyAlignment="1" applyProtection="1">
      <alignment/>
      <protection locked="0"/>
    </xf>
    <xf numFmtId="0" fontId="26" fillId="0" borderId="0" xfId="0" applyFont="1" applyBorder="1" applyAlignment="1" applyProtection="1">
      <alignment/>
      <protection locked="0"/>
    </xf>
    <xf numFmtId="0" fontId="27" fillId="0" borderId="0" xfId="0" applyFont="1" applyAlignment="1" applyProtection="1">
      <alignment/>
      <protection locked="0"/>
    </xf>
    <xf numFmtId="0" fontId="27" fillId="0" borderId="0" xfId="0" applyFont="1" applyBorder="1" applyAlignment="1" applyProtection="1">
      <alignment/>
      <protection locked="0"/>
    </xf>
    <xf numFmtId="0" fontId="28" fillId="0" borderId="0" xfId="0" applyFont="1" applyAlignment="1" applyProtection="1">
      <alignment/>
      <protection locked="0"/>
    </xf>
    <xf numFmtId="9" fontId="9" fillId="0" borderId="0" xfId="0" applyNumberFormat="1" applyFont="1" applyBorder="1" applyAlignment="1" applyProtection="1">
      <alignment horizontal="center"/>
      <protection locked="0"/>
    </xf>
    <xf numFmtId="176" fontId="27" fillId="0" borderId="0" xfId="42" applyNumberFormat="1" applyFont="1" applyBorder="1" applyAlignment="1" applyProtection="1">
      <alignment horizontal="center"/>
      <protection locked="0"/>
    </xf>
    <xf numFmtId="0" fontId="29" fillId="0" borderId="0" xfId="0" applyFont="1" applyAlignment="1" applyProtection="1">
      <alignment/>
      <protection locked="0"/>
    </xf>
    <xf numFmtId="0" fontId="13" fillId="0" borderId="0" xfId="0" applyFont="1" applyAlignment="1" applyProtection="1">
      <alignment/>
      <protection locked="0"/>
    </xf>
    <xf numFmtId="175" fontId="17" fillId="0" borderId="0" xfId="42" applyNumberFormat="1" applyFont="1" applyBorder="1" applyAlignment="1" applyProtection="1">
      <alignment/>
      <protection locked="0"/>
    </xf>
    <xf numFmtId="176" fontId="9" fillId="0" borderId="0" xfId="42" applyNumberFormat="1" applyFont="1" applyBorder="1" applyAlignment="1" applyProtection="1">
      <alignment horizontal="center"/>
      <protection locked="0"/>
    </xf>
    <xf numFmtId="0" fontId="30" fillId="0" borderId="0" xfId="0" applyFont="1" applyAlignment="1" applyProtection="1">
      <alignment/>
      <protection locked="0"/>
    </xf>
    <xf numFmtId="176" fontId="31" fillId="0" borderId="0" xfId="42" applyNumberFormat="1" applyFont="1" applyBorder="1" applyAlignment="1" applyProtection="1">
      <alignment/>
      <protection locked="0"/>
    </xf>
    <xf numFmtId="0" fontId="21" fillId="0" borderId="0" xfId="0" applyFont="1" applyAlignment="1" applyProtection="1">
      <alignment/>
      <protection locked="0"/>
    </xf>
    <xf numFmtId="175" fontId="22" fillId="0" borderId="0" xfId="42" applyNumberFormat="1" applyFont="1" applyBorder="1" applyAlignment="1" applyProtection="1">
      <alignment/>
      <protection locked="0"/>
    </xf>
    <xf numFmtId="175" fontId="16" fillId="0" borderId="12" xfId="42" applyNumberFormat="1" applyFont="1" applyBorder="1" applyAlignment="1" applyProtection="1">
      <alignment horizontal="center"/>
      <protection locked="0"/>
    </xf>
    <xf numFmtId="0" fontId="23" fillId="0" borderId="0" xfId="0" applyFont="1" applyAlignment="1" applyProtection="1">
      <alignment horizontal="center"/>
      <protection locked="0"/>
    </xf>
    <xf numFmtId="0" fontId="22" fillId="0" borderId="0" xfId="0" applyFont="1" applyAlignment="1" applyProtection="1">
      <alignment horizontal="center" wrapText="1"/>
      <protection locked="0"/>
    </xf>
    <xf numFmtId="0" fontId="22" fillId="0" borderId="0" xfId="0" applyFont="1" applyAlignment="1" applyProtection="1">
      <alignment horizontal="lef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3" fillId="0" borderId="16" xfId="0" applyFont="1" applyBorder="1" applyAlignment="1" applyProtection="1">
      <alignment/>
      <protection locked="0"/>
    </xf>
    <xf numFmtId="0" fontId="33" fillId="0" borderId="16" xfId="0" applyFont="1" applyBorder="1" applyAlignment="1" applyProtection="1">
      <alignment horizontal="center" vertical="center"/>
      <protection locked="0"/>
    </xf>
    <xf numFmtId="0" fontId="33" fillId="0" borderId="16" xfId="0" applyFont="1" applyFill="1" applyBorder="1" applyAlignment="1" applyProtection="1">
      <alignment horizontal="center" vertical="center"/>
      <protection locked="0"/>
    </xf>
    <xf numFmtId="0" fontId="0" fillId="0" borderId="10" xfId="0" applyBorder="1" applyAlignment="1" applyProtection="1">
      <alignment/>
      <protection locked="0"/>
    </xf>
    <xf numFmtId="0" fontId="33" fillId="0" borderId="0" xfId="0" applyFont="1" applyBorder="1" applyAlignment="1" applyProtection="1">
      <alignment horizontal="center" vertical="center"/>
      <protection locked="0"/>
    </xf>
    <xf numFmtId="0" fontId="33" fillId="0" borderId="0" xfId="0" applyFont="1" applyFill="1" applyBorder="1" applyAlignment="1" applyProtection="1">
      <alignment horizontal="center" vertical="center"/>
      <protection locked="0"/>
    </xf>
    <xf numFmtId="0" fontId="34" fillId="0" borderId="17" xfId="0" applyFont="1" applyBorder="1" applyAlignment="1" applyProtection="1">
      <alignment horizontal="center" vertical="center"/>
      <protection locked="0"/>
    </xf>
    <xf numFmtId="0" fontId="11" fillId="0" borderId="10" xfId="0" applyFont="1" applyBorder="1" applyAlignment="1" applyProtection="1">
      <alignment/>
      <protection locked="0"/>
    </xf>
    <xf numFmtId="0" fontId="10" fillId="0" borderId="16" xfId="0" applyFont="1" applyBorder="1" applyAlignment="1" applyProtection="1">
      <alignment horizontal="center"/>
      <protection locked="0"/>
    </xf>
    <xf numFmtId="0" fontId="34" fillId="0" borderId="0" xfId="0" applyFont="1" applyBorder="1" applyAlignment="1" applyProtection="1">
      <alignment horizontal="center" vertical="center"/>
      <protection locked="0"/>
    </xf>
    <xf numFmtId="0" fontId="3" fillId="0" borderId="17" xfId="0" applyFont="1" applyBorder="1" applyAlignment="1" applyProtection="1">
      <alignment/>
      <protection locked="0"/>
    </xf>
    <xf numFmtId="0" fontId="0" fillId="0" borderId="10" xfId="0" applyBorder="1" applyAlignment="1" applyProtection="1">
      <alignment vertical="center"/>
      <protection locked="0"/>
    </xf>
    <xf numFmtId="0" fontId="0" fillId="0" borderId="17" xfId="0" applyBorder="1" applyAlignment="1" applyProtection="1">
      <alignment/>
      <protection locked="0"/>
    </xf>
    <xf numFmtId="0" fontId="36" fillId="0" borderId="0" xfId="0" applyFont="1" applyAlignment="1" applyProtection="1">
      <alignment/>
      <protection locked="0"/>
    </xf>
    <xf numFmtId="0" fontId="11" fillId="0" borderId="0" xfId="0" applyFont="1" applyAlignment="1" applyProtection="1">
      <alignment/>
      <protection locked="0"/>
    </xf>
    <xf numFmtId="0" fontId="37" fillId="0" borderId="18" xfId="0" applyFont="1" applyBorder="1" applyAlignment="1" applyProtection="1">
      <alignment horizontal="center"/>
      <protection locked="0"/>
    </xf>
    <xf numFmtId="0" fontId="0" fillId="0" borderId="19" xfId="0" applyBorder="1" applyAlignment="1" applyProtection="1">
      <alignment/>
      <protection locked="0"/>
    </xf>
    <xf numFmtId="0" fontId="0" fillId="0" borderId="20" xfId="0" applyBorder="1" applyAlignment="1" applyProtection="1">
      <alignment/>
      <protection locked="0"/>
    </xf>
    <xf numFmtId="0" fontId="3" fillId="0" borderId="20" xfId="0" applyFont="1" applyBorder="1" applyAlignment="1" applyProtection="1">
      <alignment/>
      <protection locked="0"/>
    </xf>
    <xf numFmtId="0" fontId="0" fillId="0" borderId="21" xfId="0" applyBorder="1" applyAlignment="1" applyProtection="1">
      <alignment/>
      <protection locked="0"/>
    </xf>
    <xf numFmtId="0" fontId="19" fillId="0" borderId="16" xfId="0" applyFont="1" applyBorder="1" applyAlignment="1" applyProtection="1">
      <alignment horizontal="center"/>
      <protection locked="0"/>
    </xf>
    <xf numFmtId="0" fontId="19" fillId="0" borderId="10" xfId="0" applyFont="1" applyBorder="1" applyAlignment="1" applyProtection="1">
      <alignment horizontal="center"/>
      <protection locked="0"/>
    </xf>
    <xf numFmtId="0" fontId="19" fillId="0" borderId="0" xfId="0" applyFont="1" applyBorder="1" applyAlignment="1" applyProtection="1">
      <alignment horizontal="center"/>
      <protection locked="0"/>
    </xf>
    <xf numFmtId="49" fontId="0" fillId="0" borderId="10" xfId="0" applyNumberFormat="1" applyBorder="1" applyAlignment="1" applyProtection="1">
      <alignment horizontal="left"/>
      <protection locked="0"/>
    </xf>
    <xf numFmtId="0" fontId="38" fillId="0" borderId="0" xfId="0" applyFont="1" applyBorder="1" applyAlignment="1" applyProtection="1">
      <alignment/>
      <protection locked="0"/>
    </xf>
    <xf numFmtId="0" fontId="39" fillId="0" borderId="0" xfId="0" applyFont="1" applyBorder="1" applyAlignment="1" applyProtection="1">
      <alignment horizontal="center" vertical="top"/>
      <protection locked="0"/>
    </xf>
    <xf numFmtId="0" fontId="0" fillId="0" borderId="0" xfId="0" applyBorder="1" applyAlignment="1" applyProtection="1">
      <alignment/>
      <protection locked="0"/>
    </xf>
    <xf numFmtId="201" fontId="10" fillId="0" borderId="16" xfId="0" applyNumberFormat="1" applyFont="1" applyBorder="1" applyAlignment="1" applyProtection="1">
      <alignment horizontal="center"/>
      <protection locked="0"/>
    </xf>
    <xf numFmtId="0" fontId="0" fillId="0" borderId="0" xfId="0" applyFont="1" applyBorder="1" applyAlignment="1" applyProtection="1">
      <alignment horizontal="center"/>
      <protection locked="0"/>
    </xf>
    <xf numFmtId="0" fontId="13" fillId="0" borderId="19" xfId="0" applyFont="1" applyBorder="1" applyAlignment="1" applyProtection="1">
      <alignment/>
      <protection locked="0"/>
    </xf>
    <xf numFmtId="0" fontId="9" fillId="0" borderId="0" xfId="0" applyFont="1" applyBorder="1" applyAlignment="1" applyProtection="1">
      <alignment/>
      <protection locked="0"/>
    </xf>
    <xf numFmtId="0" fontId="13" fillId="0" borderId="0" xfId="0" applyFont="1" applyBorder="1" applyAlignment="1" applyProtection="1">
      <alignment/>
      <protection locked="0"/>
    </xf>
    <xf numFmtId="0" fontId="21" fillId="0" borderId="0" xfId="0" applyFont="1" applyBorder="1" applyAlignment="1" applyProtection="1">
      <alignment horizontal="left"/>
      <protection locked="0"/>
    </xf>
    <xf numFmtId="0" fontId="0" fillId="0" borderId="0" xfId="0" applyFont="1" applyBorder="1" applyAlignment="1" applyProtection="1">
      <alignment/>
      <protection locked="0"/>
    </xf>
    <xf numFmtId="175" fontId="16" fillId="0" borderId="0" xfId="42" applyNumberFormat="1" applyFont="1" applyBorder="1" applyAlignment="1" applyProtection="1">
      <alignment/>
      <protection locked="0"/>
    </xf>
    <xf numFmtId="0" fontId="21" fillId="0" borderId="0" xfId="0" applyFont="1" applyBorder="1" applyAlignment="1" applyProtection="1">
      <alignment/>
      <protection locked="0"/>
    </xf>
    <xf numFmtId="0" fontId="21" fillId="0" borderId="0" xfId="0" applyFont="1" applyBorder="1" applyAlignment="1" applyProtection="1">
      <alignment horizontal="center"/>
      <protection locked="0"/>
    </xf>
    <xf numFmtId="175" fontId="16" fillId="0" borderId="16" xfId="42" applyNumberFormat="1" applyFont="1" applyBorder="1" applyAlignment="1" applyProtection="1">
      <alignment horizontal="center"/>
      <protection locked="0"/>
    </xf>
    <xf numFmtId="49" fontId="0" fillId="0" borderId="10" xfId="0" applyNumberFormat="1" applyFont="1" applyBorder="1" applyAlignment="1" applyProtection="1">
      <alignment horizontal="left"/>
      <protection locked="0"/>
    </xf>
    <xf numFmtId="0" fontId="42" fillId="0" borderId="0" xfId="0" applyFont="1" applyBorder="1" applyAlignment="1" applyProtection="1">
      <alignment/>
      <protection locked="0"/>
    </xf>
    <xf numFmtId="0" fontId="19" fillId="0" borderId="0" xfId="0" applyFont="1" applyBorder="1" applyAlignment="1" applyProtection="1">
      <alignment/>
      <protection locked="0"/>
    </xf>
    <xf numFmtId="175" fontId="9" fillId="0" borderId="0" xfId="42" applyNumberFormat="1" applyFont="1" applyBorder="1" applyAlignment="1" applyProtection="1">
      <alignment horizontal="center"/>
      <protection locked="0"/>
    </xf>
    <xf numFmtId="0" fontId="9" fillId="0" borderId="0" xfId="0" applyFont="1" applyAlignment="1" applyProtection="1">
      <alignment/>
      <protection locked="0"/>
    </xf>
    <xf numFmtId="175" fontId="16" fillId="0" borderId="0" xfId="42" applyNumberFormat="1" applyFont="1" applyAlignment="1" applyProtection="1">
      <alignment/>
      <protection locked="0"/>
    </xf>
    <xf numFmtId="0" fontId="0" fillId="0" borderId="10" xfId="0" applyFont="1" applyBorder="1" applyAlignment="1" applyProtection="1">
      <alignment/>
      <protection locked="0"/>
    </xf>
    <xf numFmtId="0" fontId="27" fillId="0" borderId="0" xfId="0" applyFont="1" applyBorder="1" applyAlignment="1" applyProtection="1">
      <alignment horizontal="center"/>
      <protection locked="0"/>
    </xf>
    <xf numFmtId="0" fontId="19" fillId="0" borderId="0" xfId="0" applyFont="1" applyBorder="1" applyAlignment="1" applyProtection="1">
      <alignment vertical="center"/>
      <protection locked="0"/>
    </xf>
    <xf numFmtId="0" fontId="11" fillId="0" borderId="0" xfId="0" applyFont="1" applyBorder="1" applyAlignment="1" applyProtection="1">
      <alignment/>
      <protection locked="0"/>
    </xf>
    <xf numFmtId="0" fontId="9" fillId="0" borderId="0" xfId="0" applyFont="1" applyBorder="1" applyAlignment="1" applyProtection="1">
      <alignment horizontal="center"/>
      <protection locked="0"/>
    </xf>
    <xf numFmtId="0" fontId="16" fillId="0" borderId="0" xfId="0" applyFont="1" applyBorder="1" applyAlignment="1" applyProtection="1">
      <alignment/>
      <protection locked="0"/>
    </xf>
    <xf numFmtId="0" fontId="42" fillId="0" borderId="0" xfId="0" applyFont="1" applyBorder="1" applyAlignment="1" applyProtection="1">
      <alignment vertical="center"/>
      <protection locked="0"/>
    </xf>
    <xf numFmtId="0" fontId="10" fillId="0" borderId="0" xfId="0" applyFont="1" applyBorder="1" applyAlignment="1" applyProtection="1">
      <alignment/>
      <protection locked="0"/>
    </xf>
    <xf numFmtId="0" fontId="10" fillId="0" borderId="0" xfId="0" applyFont="1" applyBorder="1" applyAlignment="1" applyProtection="1">
      <alignment horizontal="center"/>
      <protection locked="0"/>
    </xf>
    <xf numFmtId="0" fontId="43" fillId="0" borderId="0" xfId="0" applyFont="1" applyBorder="1" applyAlignment="1" applyProtection="1">
      <alignment/>
      <protection locked="0"/>
    </xf>
    <xf numFmtId="0" fontId="19" fillId="0" borderId="17" xfId="0" applyFont="1" applyBorder="1" applyAlignment="1" applyProtection="1">
      <alignment horizontal="center"/>
      <protection locked="0"/>
    </xf>
    <xf numFmtId="49" fontId="0" fillId="0" borderId="10" xfId="0" applyNumberFormat="1" applyBorder="1" applyAlignment="1" applyProtection="1">
      <alignment vertical="center"/>
      <protection locked="0"/>
    </xf>
    <xf numFmtId="0" fontId="38" fillId="0" borderId="0" xfId="0" applyFont="1" applyBorder="1" applyAlignment="1" applyProtection="1">
      <alignment horizontal="center" vertical="center"/>
      <protection locked="0"/>
    </xf>
    <xf numFmtId="0" fontId="0" fillId="0" borderId="17" xfId="0" applyBorder="1" applyAlignment="1" applyProtection="1">
      <alignment vertical="center"/>
      <protection locked="0"/>
    </xf>
    <xf numFmtId="175" fontId="10" fillId="0" borderId="0" xfId="42" applyNumberFormat="1" applyFont="1" applyBorder="1" applyAlignment="1" applyProtection="1">
      <alignment vertical="center"/>
      <protection locked="0"/>
    </xf>
    <xf numFmtId="0" fontId="37" fillId="0" borderId="18" xfId="0" applyFont="1" applyBorder="1" applyAlignment="1" applyProtection="1">
      <alignment horizontal="center" vertical="center"/>
      <protection locked="0"/>
    </xf>
    <xf numFmtId="0" fontId="38" fillId="0" borderId="0" xfId="0" applyFont="1" applyFill="1" applyBorder="1" applyAlignment="1" applyProtection="1">
      <alignment vertical="center"/>
      <protection locked="0"/>
    </xf>
    <xf numFmtId="0" fontId="27" fillId="0" borderId="0" xfId="0" applyFont="1" applyBorder="1" applyAlignment="1" applyProtection="1">
      <alignment horizontal="center" vertical="center"/>
      <protection locked="0"/>
    </xf>
    <xf numFmtId="175" fontId="16" fillId="0" borderId="0" xfId="42" applyNumberFormat="1" applyFont="1" applyBorder="1" applyAlignment="1" applyProtection="1">
      <alignment horizontal="center" vertical="center"/>
      <protection locked="0"/>
    </xf>
    <xf numFmtId="49" fontId="0" fillId="0" borderId="10" xfId="0" applyNumberFormat="1" applyBorder="1" applyAlignment="1" applyProtection="1">
      <alignment/>
      <protection locked="0"/>
    </xf>
    <xf numFmtId="175" fontId="10" fillId="0" borderId="0" xfId="42" applyNumberFormat="1" applyFont="1" applyBorder="1" applyAlignment="1" applyProtection="1">
      <alignment/>
      <protection locked="0"/>
    </xf>
    <xf numFmtId="49" fontId="0" fillId="0" borderId="19" xfId="0" applyNumberFormat="1" applyBorder="1" applyAlignment="1" applyProtection="1">
      <alignment/>
      <protection locked="0"/>
    </xf>
    <xf numFmtId="0" fontId="13" fillId="0" borderId="20" xfId="0" applyFont="1" applyBorder="1" applyAlignment="1" applyProtection="1">
      <alignment/>
      <protection locked="0"/>
    </xf>
    <xf numFmtId="49" fontId="0" fillId="0" borderId="0" xfId="0" applyNumberFormat="1" applyAlignment="1" applyProtection="1">
      <alignment/>
      <protection locked="0"/>
    </xf>
    <xf numFmtId="0" fontId="40" fillId="0" borderId="0" xfId="0" applyFont="1" applyBorder="1" applyAlignment="1" applyProtection="1">
      <alignment/>
      <protection locked="0"/>
    </xf>
    <xf numFmtId="0" fontId="4" fillId="0" borderId="18" xfId="0" applyFont="1" applyBorder="1" applyAlignment="1" applyProtection="1">
      <alignment horizontal="center"/>
      <protection locked="0"/>
    </xf>
    <xf numFmtId="49" fontId="0" fillId="0" borderId="0" xfId="0" applyNumberFormat="1" applyBorder="1" applyAlignment="1" applyProtection="1">
      <alignment/>
      <protection locked="0"/>
    </xf>
    <xf numFmtId="0" fontId="0" fillId="0" borderId="10" xfId="0" applyFont="1" applyBorder="1" applyAlignment="1" applyProtection="1">
      <alignment vertical="center"/>
      <protection locked="0"/>
    </xf>
    <xf numFmtId="0" fontId="13" fillId="0" borderId="0" xfId="0" applyFont="1" applyBorder="1" applyAlignment="1" applyProtection="1">
      <alignment horizontal="left"/>
      <protection locked="0"/>
    </xf>
    <xf numFmtId="0" fontId="13" fillId="0" borderId="17" xfId="0" applyFont="1" applyBorder="1" applyAlignment="1" applyProtection="1">
      <alignment/>
      <protection locked="0"/>
    </xf>
    <xf numFmtId="0" fontId="38" fillId="0" borderId="17" xfId="0" applyFont="1" applyBorder="1" applyAlignment="1" applyProtection="1">
      <alignment/>
      <protection locked="0"/>
    </xf>
    <xf numFmtId="0" fontId="38" fillId="0" borderId="10" xfId="0" applyFont="1" applyBorder="1" applyAlignment="1" applyProtection="1">
      <alignment vertical="top"/>
      <protection locked="0"/>
    </xf>
    <xf numFmtId="0" fontId="13" fillId="0" borderId="0" xfId="0" applyFont="1" applyBorder="1" applyAlignment="1" applyProtection="1">
      <alignment horizontal="justify" vertical="center" wrapText="1"/>
      <protection locked="0"/>
    </xf>
    <xf numFmtId="0" fontId="0" fillId="0" borderId="20" xfId="0" applyBorder="1" applyAlignment="1" applyProtection="1">
      <alignment horizontal="center"/>
      <protection locked="0"/>
    </xf>
    <xf numFmtId="200" fontId="46" fillId="0" borderId="20" xfId="0" applyNumberFormat="1" applyFont="1" applyBorder="1" applyAlignment="1" applyProtection="1">
      <alignment horizontal="center" wrapText="1"/>
      <protection locked="0"/>
    </xf>
    <xf numFmtId="0" fontId="19" fillId="0" borderId="0" xfId="0" applyFont="1" applyAlignment="1" applyProtection="1">
      <alignment horizontal="center" vertical="center"/>
      <protection locked="0"/>
    </xf>
    <xf numFmtId="0" fontId="35" fillId="0" borderId="0" xfId="0" applyFont="1" applyAlignment="1" applyProtection="1">
      <alignment/>
      <protection locked="0"/>
    </xf>
    <xf numFmtId="0" fontId="48" fillId="0" borderId="20" xfId="0" applyFont="1" applyBorder="1" applyAlignment="1" applyProtection="1">
      <alignment/>
      <protection locked="0"/>
    </xf>
    <xf numFmtId="0" fontId="48" fillId="0" borderId="0" xfId="0" applyFont="1" applyBorder="1" applyAlignment="1" applyProtection="1">
      <alignment/>
      <protection locked="0"/>
    </xf>
    <xf numFmtId="0" fontId="35" fillId="0" borderId="15" xfId="0" applyFont="1" applyBorder="1" applyAlignment="1" applyProtection="1">
      <alignment/>
      <protection locked="0"/>
    </xf>
    <xf numFmtId="0" fontId="19" fillId="0" borderId="16" xfId="0" applyFont="1" applyBorder="1" applyAlignment="1" applyProtection="1">
      <alignment/>
      <protection locked="0"/>
    </xf>
    <xf numFmtId="0" fontId="0" fillId="0" borderId="16" xfId="0" applyBorder="1" applyAlignment="1" applyProtection="1">
      <alignment horizontal="center"/>
      <protection locked="0"/>
    </xf>
    <xf numFmtId="0" fontId="48" fillId="0" borderId="16" xfId="0" applyFont="1" applyBorder="1" applyAlignment="1" applyProtection="1">
      <alignment/>
      <protection locked="0"/>
    </xf>
    <xf numFmtId="0" fontId="0" fillId="0" borderId="22" xfId="0" applyBorder="1" applyAlignment="1" applyProtection="1">
      <alignment/>
      <protection locked="0"/>
    </xf>
    <xf numFmtId="200" fontId="46" fillId="0" borderId="0" xfId="0" applyNumberFormat="1" applyFont="1" applyBorder="1" applyAlignment="1" applyProtection="1">
      <alignment horizontal="center" wrapText="1"/>
      <protection locked="0"/>
    </xf>
    <xf numFmtId="0" fontId="0" fillId="0" borderId="0" xfId="0" applyBorder="1" applyAlignment="1" applyProtection="1">
      <alignment horizontal="justify" vertical="center" wrapText="1"/>
      <protection locked="0"/>
    </xf>
    <xf numFmtId="49" fontId="11" fillId="0" borderId="0" xfId="0" applyNumberFormat="1" applyFont="1" applyFill="1" applyBorder="1" applyAlignment="1" applyProtection="1">
      <alignment horizontal="left"/>
      <protection locked="0"/>
    </xf>
    <xf numFmtId="0" fontId="0" fillId="0" borderId="0" xfId="0" applyBorder="1" applyAlignment="1" applyProtection="1">
      <alignment horizontal="left"/>
      <protection locked="0"/>
    </xf>
    <xf numFmtId="0" fontId="13" fillId="0" borderId="0" xfId="0" applyFont="1" applyBorder="1" applyAlignment="1" applyProtection="1">
      <alignment horizontal="center" vertical="center"/>
      <protection locked="0"/>
    </xf>
    <xf numFmtId="49" fontId="0" fillId="0" borderId="19" xfId="0" applyNumberFormat="1" applyBorder="1" applyAlignment="1" applyProtection="1">
      <alignment horizontal="left"/>
      <protection locked="0"/>
    </xf>
    <xf numFmtId="49" fontId="0" fillId="0" borderId="20" xfId="0" applyNumberFormat="1" applyBorder="1" applyAlignment="1" applyProtection="1">
      <alignment horizontal="left"/>
      <protection locked="0"/>
    </xf>
    <xf numFmtId="49" fontId="19" fillId="0" borderId="10" xfId="0" applyNumberFormat="1" applyFont="1" applyFill="1" applyBorder="1" applyAlignment="1" applyProtection="1">
      <alignment horizontal="center"/>
      <protection locked="0"/>
    </xf>
    <xf numFmtId="49" fontId="19" fillId="0" borderId="0" xfId="0" applyNumberFormat="1" applyFont="1" applyFill="1" applyBorder="1" applyAlignment="1" applyProtection="1">
      <alignment horizontal="center"/>
      <protection locked="0"/>
    </xf>
    <xf numFmtId="49" fontId="19" fillId="0" borderId="17" xfId="0" applyNumberFormat="1" applyFont="1" applyFill="1" applyBorder="1" applyAlignment="1" applyProtection="1">
      <alignment horizontal="center"/>
      <protection locked="0"/>
    </xf>
    <xf numFmtId="49" fontId="0" fillId="0" borderId="10" xfId="0" applyNumberFormat="1" applyBorder="1" applyAlignment="1" applyProtection="1">
      <alignment horizontal="left" vertical="center"/>
      <protection locked="0"/>
    </xf>
    <xf numFmtId="175" fontId="16" fillId="0" borderId="16" xfId="42" applyNumberFormat="1" applyFont="1" applyBorder="1" applyAlignment="1" applyProtection="1">
      <alignment horizontal="center" vertical="center"/>
      <protection locked="0"/>
    </xf>
    <xf numFmtId="175" fontId="10" fillId="0" borderId="16" xfId="42" applyNumberFormat="1" applyFont="1" applyBorder="1" applyAlignment="1" applyProtection="1">
      <alignment horizontal="center" vertical="center"/>
      <protection locked="0"/>
    </xf>
    <xf numFmtId="175" fontId="27" fillId="0" borderId="0" xfId="42" applyNumberFormat="1"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175" fontId="10" fillId="0" borderId="0" xfId="42" applyNumberFormat="1" applyFont="1" applyBorder="1" applyAlignment="1" applyProtection="1">
      <alignment horizontal="center" vertical="center"/>
      <protection locked="0"/>
    </xf>
    <xf numFmtId="0" fontId="50" fillId="0" borderId="0" xfId="0" applyFont="1" applyBorder="1" applyAlignment="1" applyProtection="1">
      <alignment horizontal="center" vertical="center" shrinkToFit="1"/>
      <protection locked="0"/>
    </xf>
    <xf numFmtId="0" fontId="0" fillId="0" borderId="0" xfId="0" applyBorder="1" applyAlignment="1" applyProtection="1">
      <alignment horizontal="left" vertical="center" wrapText="1"/>
      <protection locked="0"/>
    </xf>
    <xf numFmtId="0" fontId="38" fillId="0" borderId="18" xfId="0" applyFont="1" applyBorder="1" applyAlignment="1" applyProtection="1">
      <alignment horizontal="center" vertical="center"/>
      <protection locked="0"/>
    </xf>
    <xf numFmtId="0" fontId="38" fillId="0" borderId="0" xfId="0" applyFont="1" applyBorder="1" applyAlignment="1" applyProtection="1">
      <alignment horizontal="center"/>
      <protection locked="0"/>
    </xf>
    <xf numFmtId="0" fontId="18" fillId="0" borderId="0" xfId="0" applyFont="1" applyAlignment="1" applyProtection="1">
      <alignment horizontal="center" vertical="center"/>
      <protection locked="0"/>
    </xf>
    <xf numFmtId="0" fontId="18" fillId="0" borderId="15" xfId="0" applyFont="1" applyBorder="1" applyAlignment="1" applyProtection="1">
      <alignment horizontal="center" vertical="center"/>
      <protection locked="0"/>
    </xf>
    <xf numFmtId="0" fontId="18" fillId="0" borderId="16" xfId="0" applyFont="1" applyBorder="1" applyAlignment="1" applyProtection="1">
      <alignment horizontal="center" vertical="center"/>
      <protection locked="0"/>
    </xf>
    <xf numFmtId="0" fontId="3" fillId="0" borderId="10" xfId="0" applyFont="1" applyBorder="1" applyAlignment="1" applyProtection="1">
      <alignment/>
      <protection locked="0"/>
    </xf>
    <xf numFmtId="0" fontId="18" fillId="0" borderId="0" xfId="0" applyFont="1" applyBorder="1" applyAlignment="1" applyProtection="1">
      <alignment horizontal="center" vertical="center"/>
      <protection locked="0"/>
    </xf>
    <xf numFmtId="0" fontId="19" fillId="0" borderId="0" xfId="0" applyFont="1" applyBorder="1" applyAlignment="1" applyProtection="1">
      <alignment horizontal="left" vertical="center"/>
      <protection locked="0"/>
    </xf>
    <xf numFmtId="0" fontId="19" fillId="0" borderId="0" xfId="0" applyFont="1" applyBorder="1" applyAlignment="1" applyProtection="1">
      <alignment horizontal="center" vertical="center" wrapText="1"/>
      <protection locked="0"/>
    </xf>
    <xf numFmtId="0" fontId="18" fillId="0" borderId="10" xfId="0" applyFont="1" applyBorder="1" applyAlignment="1" applyProtection="1">
      <alignment horizontal="center" vertical="center"/>
      <protection locked="0"/>
    </xf>
    <xf numFmtId="0" fontId="18" fillId="0" borderId="19" xfId="0" applyFont="1" applyBorder="1" applyAlignment="1" applyProtection="1">
      <alignment horizontal="center" vertical="center"/>
      <protection locked="0"/>
    </xf>
    <xf numFmtId="0" fontId="18" fillId="0" borderId="20" xfId="0" applyFont="1" applyBorder="1" applyAlignment="1" applyProtection="1">
      <alignment horizontal="center" vertical="center"/>
      <protection locked="0"/>
    </xf>
    <xf numFmtId="49" fontId="19" fillId="0" borderId="0" xfId="0" applyNumberFormat="1" applyFont="1" applyAlignment="1" applyProtection="1">
      <alignment horizontal="left" vertical="center"/>
      <protection locked="0"/>
    </xf>
    <xf numFmtId="0" fontId="19" fillId="0" borderId="0" xfId="0" applyFont="1" applyAlignment="1" applyProtection="1">
      <alignment horizontal="left" vertical="center"/>
      <protection locked="0"/>
    </xf>
    <xf numFmtId="0" fontId="19" fillId="0" borderId="10"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0" fillId="0" borderId="0" xfId="0" applyFont="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Border="1" applyAlignment="1" applyProtection="1">
      <alignment horizontal="left"/>
      <protection locked="0"/>
    </xf>
    <xf numFmtId="0" fontId="0" fillId="0" borderId="0" xfId="0" applyFont="1" applyAlignment="1" applyProtection="1">
      <alignment horizontal="justify" vertical="center" wrapText="1"/>
      <protection locked="0"/>
    </xf>
    <xf numFmtId="0" fontId="0" fillId="0" borderId="20" xfId="0" applyFont="1" applyBorder="1" applyAlignment="1" applyProtection="1">
      <alignment horizontal="center"/>
      <protection locked="0"/>
    </xf>
    <xf numFmtId="0" fontId="19" fillId="0" borderId="15" xfId="0" applyFont="1" applyBorder="1" applyAlignment="1" applyProtection="1">
      <alignment/>
      <protection locked="0"/>
    </xf>
    <xf numFmtId="0" fontId="0" fillId="0" borderId="16" xfId="0" applyFont="1" applyBorder="1" applyAlignment="1" applyProtection="1">
      <alignment/>
      <protection locked="0"/>
    </xf>
    <xf numFmtId="0" fontId="0" fillId="0" borderId="16" xfId="0" applyFont="1" applyBorder="1" applyAlignment="1" applyProtection="1">
      <alignment horizontal="center"/>
      <protection locked="0"/>
    </xf>
    <xf numFmtId="0" fontId="0" fillId="0" borderId="22" xfId="0" applyFont="1" applyBorder="1" applyAlignment="1" applyProtection="1">
      <alignment/>
      <protection locked="0"/>
    </xf>
    <xf numFmtId="0" fontId="19" fillId="0" borderId="10" xfId="0" applyFont="1" applyBorder="1" applyAlignment="1" applyProtection="1">
      <alignment/>
      <protection locked="0"/>
    </xf>
    <xf numFmtId="0" fontId="19" fillId="0" borderId="0" xfId="0" applyFont="1" applyBorder="1" applyAlignment="1" applyProtection="1">
      <alignment vertical="center" wrapText="1"/>
      <protection locked="0"/>
    </xf>
    <xf numFmtId="0" fontId="19" fillId="0" borderId="17" xfId="0" applyFont="1" applyBorder="1" applyAlignment="1" applyProtection="1">
      <alignment horizontal="center" vertical="center" wrapText="1"/>
      <protection locked="0"/>
    </xf>
    <xf numFmtId="0" fontId="36" fillId="0" borderId="0" xfId="0" applyFont="1" applyBorder="1" applyAlignment="1" applyProtection="1">
      <alignment horizontal="left" vertical="center"/>
      <protection locked="0"/>
    </xf>
    <xf numFmtId="0" fontId="36" fillId="0" borderId="16" xfId="0" applyFont="1" applyBorder="1" applyAlignment="1" applyProtection="1">
      <alignment horizontal="left" vertical="center"/>
      <protection locked="0"/>
    </xf>
    <xf numFmtId="0" fontId="19" fillId="0" borderId="16" xfId="0" applyFont="1" applyBorder="1" applyAlignment="1" applyProtection="1">
      <alignment horizontal="left" vertical="center"/>
      <protection locked="0"/>
    </xf>
    <xf numFmtId="0" fontId="19" fillId="0" borderId="19" xfId="0" applyFont="1" applyBorder="1" applyAlignment="1" applyProtection="1">
      <alignment/>
      <protection locked="0"/>
    </xf>
    <xf numFmtId="0" fontId="0" fillId="0" borderId="20" xfId="0" applyFont="1" applyBorder="1" applyAlignment="1" applyProtection="1">
      <alignment/>
      <protection locked="0"/>
    </xf>
    <xf numFmtId="0" fontId="19" fillId="0" borderId="20" xfId="0" applyFont="1" applyBorder="1" applyAlignment="1" applyProtection="1">
      <alignment horizontal="center" vertical="center" wrapText="1"/>
      <protection locked="0"/>
    </xf>
    <xf numFmtId="0" fontId="19" fillId="0" borderId="21" xfId="0" applyFont="1" applyBorder="1" applyAlignment="1" applyProtection="1">
      <alignment horizontal="center" vertical="center" wrapText="1"/>
      <protection locked="0"/>
    </xf>
    <xf numFmtId="49" fontId="19" fillId="0" borderId="0" xfId="0" applyNumberFormat="1" applyFont="1" applyAlignment="1" applyProtection="1">
      <alignment/>
      <protection locked="0"/>
    </xf>
    <xf numFmtId="0" fontId="0" fillId="0" borderId="0" xfId="0" applyFont="1" applyAlignment="1" applyProtection="1" quotePrefix="1">
      <alignment/>
      <protection locked="0"/>
    </xf>
    <xf numFmtId="0" fontId="0" fillId="0" borderId="0" xfId="0" applyFont="1" applyBorder="1" applyAlignment="1" applyProtection="1">
      <alignment/>
      <protection locked="0"/>
    </xf>
    <xf numFmtId="0" fontId="0" fillId="0" borderId="0" xfId="0" applyFont="1" applyAlignment="1" applyProtection="1">
      <alignment horizontal="center" vertical="center"/>
      <protection locked="0"/>
    </xf>
    <xf numFmtId="0" fontId="16" fillId="0" borderId="0" xfId="0" applyFont="1" applyAlignment="1" applyProtection="1">
      <alignment/>
      <protection locked="0"/>
    </xf>
    <xf numFmtId="0" fontId="5" fillId="0" borderId="0" xfId="0" applyFont="1" applyBorder="1" applyAlignment="1" applyProtection="1">
      <alignment horizontal="center"/>
      <protection locked="0"/>
    </xf>
    <xf numFmtId="0" fontId="0" fillId="0" borderId="0" xfId="0" applyFont="1" applyBorder="1" applyAlignment="1" applyProtection="1">
      <alignment horizontal="center" vertical="center"/>
      <protection locked="0"/>
    </xf>
    <xf numFmtId="0" fontId="16" fillId="0" borderId="0" xfId="0" applyFont="1" applyBorder="1" applyAlignment="1" applyProtection="1">
      <alignment horizontal="center"/>
      <protection locked="0"/>
    </xf>
    <xf numFmtId="49" fontId="0" fillId="0" borderId="0" xfId="0" applyNumberFormat="1" applyFont="1" applyBorder="1" applyAlignment="1" applyProtection="1">
      <alignment horizontal="center" vertical="center"/>
      <protection locked="0"/>
    </xf>
    <xf numFmtId="49" fontId="0" fillId="0" borderId="0" xfId="0" applyNumberFormat="1" applyFont="1" applyBorder="1" applyAlignment="1" applyProtection="1" quotePrefix="1">
      <alignment horizontal="center" vertical="center"/>
      <protection locked="0"/>
    </xf>
    <xf numFmtId="175" fontId="10" fillId="0" borderId="0" xfId="42" applyNumberFormat="1" applyFont="1" applyBorder="1" applyAlignment="1" applyProtection="1">
      <alignment horizontal="center"/>
      <protection locked="0"/>
    </xf>
    <xf numFmtId="0" fontId="19" fillId="0" borderId="0" xfId="0" applyFont="1" applyAlignment="1" applyProtection="1">
      <alignment/>
      <protection locked="0"/>
    </xf>
    <xf numFmtId="0" fontId="52" fillId="0" borderId="0" xfId="0" applyFont="1" applyBorder="1" applyAlignment="1" applyProtection="1">
      <alignment/>
      <protection locked="0"/>
    </xf>
    <xf numFmtId="0" fontId="21" fillId="0" borderId="0" xfId="0" applyFont="1" applyBorder="1" applyAlignment="1" applyProtection="1">
      <alignment/>
      <protection locked="0"/>
    </xf>
    <xf numFmtId="0" fontId="43" fillId="0" borderId="0" xfId="0" applyFont="1" applyBorder="1" applyAlignment="1" applyProtection="1">
      <alignment/>
      <protection locked="0"/>
    </xf>
    <xf numFmtId="0" fontId="41" fillId="0" borderId="0" xfId="0" applyFont="1" applyBorder="1" applyAlignment="1" applyProtection="1" quotePrefix="1">
      <alignment horizontal="center" vertical="center"/>
      <protection locked="0"/>
    </xf>
    <xf numFmtId="49" fontId="38" fillId="0" borderId="0" xfId="0" applyNumberFormat="1" applyFont="1" applyBorder="1" applyAlignment="1" applyProtection="1">
      <alignment horizontal="center" vertical="center"/>
      <protection locked="0"/>
    </xf>
    <xf numFmtId="49" fontId="38" fillId="0" borderId="0" xfId="0" applyNumberFormat="1" applyFont="1" applyBorder="1" applyAlignment="1" applyProtection="1" quotePrefix="1">
      <alignment horizontal="center" vertical="center"/>
      <protection locked="0"/>
    </xf>
    <xf numFmtId="0" fontId="3" fillId="0" borderId="0" xfId="0" applyFont="1" applyBorder="1" applyAlignment="1" applyProtection="1">
      <alignment horizontal="center"/>
      <protection locked="0"/>
    </xf>
    <xf numFmtId="0" fontId="19" fillId="0" borderId="16" xfId="0" applyFont="1" applyBorder="1" applyAlignment="1" applyProtection="1">
      <alignment horizontal="center" vertical="center" wrapText="1"/>
      <protection locked="0"/>
    </xf>
    <xf numFmtId="0" fontId="18" fillId="0" borderId="16" xfId="0" applyFont="1" applyBorder="1" applyAlignment="1" applyProtection="1">
      <alignment horizontal="left"/>
      <protection locked="0"/>
    </xf>
    <xf numFmtId="0" fontId="19" fillId="0" borderId="16" xfId="0" applyFont="1" applyBorder="1" applyAlignment="1" applyProtection="1">
      <alignment horizontal="left"/>
      <protection locked="0"/>
    </xf>
    <xf numFmtId="0" fontId="43" fillId="0" borderId="16" xfId="0" applyFont="1" applyBorder="1" applyAlignment="1" applyProtection="1">
      <alignment horizontal="center"/>
      <protection locked="0"/>
    </xf>
    <xf numFmtId="0" fontId="19" fillId="0" borderId="19" xfId="0" applyFont="1" applyBorder="1" applyAlignment="1" applyProtection="1">
      <alignment horizontal="center" vertical="center" wrapText="1"/>
      <protection locked="0"/>
    </xf>
    <xf numFmtId="0" fontId="18" fillId="0" borderId="20" xfId="0" applyFont="1" applyBorder="1" applyAlignment="1" applyProtection="1">
      <alignment horizontal="left"/>
      <protection locked="0"/>
    </xf>
    <xf numFmtId="0" fontId="18" fillId="0" borderId="20" xfId="0" applyFont="1" applyBorder="1" applyAlignment="1" applyProtection="1">
      <alignment horizontal="center" vertical="center" wrapText="1"/>
      <protection locked="0"/>
    </xf>
    <xf numFmtId="0" fontId="35" fillId="0" borderId="20" xfId="0" applyFont="1" applyBorder="1" applyAlignment="1" applyProtection="1">
      <alignment horizontal="left"/>
      <protection locked="0"/>
    </xf>
    <xf numFmtId="0" fontId="43" fillId="0" borderId="20" xfId="0" applyFont="1" applyBorder="1" applyAlignment="1" applyProtection="1">
      <alignment horizontal="left"/>
      <protection locked="0"/>
    </xf>
    <xf numFmtId="0" fontId="0" fillId="0" borderId="17" xfId="0" applyFont="1" applyBorder="1" applyAlignment="1" applyProtection="1">
      <alignment/>
      <protection locked="0"/>
    </xf>
    <xf numFmtId="49" fontId="0" fillId="0" borderId="0" xfId="0" applyNumberFormat="1" applyFont="1" applyBorder="1" applyAlignment="1" applyProtection="1">
      <alignment horizontal="left"/>
      <protection locked="0"/>
    </xf>
    <xf numFmtId="0" fontId="42" fillId="0" borderId="16" xfId="0" applyFont="1" applyBorder="1" applyAlignment="1" applyProtection="1">
      <alignment horizontal="center" vertical="center"/>
      <protection locked="0"/>
    </xf>
    <xf numFmtId="175" fontId="22" fillId="0" borderId="0" xfId="42" applyNumberFormat="1" applyFont="1" applyBorder="1" applyAlignment="1" applyProtection="1">
      <alignment/>
      <protection locked="0"/>
    </xf>
    <xf numFmtId="175" fontId="22" fillId="0" borderId="0" xfId="42" applyNumberFormat="1" applyFont="1" applyAlignment="1" applyProtection="1">
      <alignment/>
      <protection locked="0"/>
    </xf>
    <xf numFmtId="175" fontId="22" fillId="0" borderId="0" xfId="42" applyNumberFormat="1" applyFont="1" applyBorder="1" applyAlignment="1" applyProtection="1">
      <alignment horizontal="center" vertical="center"/>
      <protection locked="0"/>
    </xf>
    <xf numFmtId="175" fontId="0" fillId="0" borderId="0" xfId="42" applyNumberFormat="1" applyFont="1" applyBorder="1" applyAlignment="1" applyProtection="1">
      <alignment/>
      <protection locked="0"/>
    </xf>
    <xf numFmtId="0" fontId="42" fillId="0" borderId="0" xfId="0" applyFont="1" applyBorder="1" applyAlignment="1" applyProtection="1">
      <alignment horizontal="center" vertical="center"/>
      <protection locked="0"/>
    </xf>
    <xf numFmtId="175" fontId="0" fillId="0" borderId="0" xfId="42" applyNumberFormat="1" applyFont="1" applyAlignment="1" applyProtection="1">
      <alignment/>
      <protection locked="0"/>
    </xf>
    <xf numFmtId="0" fontId="13" fillId="0" borderId="0" xfId="0" applyFont="1" applyBorder="1" applyAlignment="1" applyProtection="1">
      <alignment/>
      <protection locked="0"/>
    </xf>
    <xf numFmtId="175" fontId="22" fillId="0" borderId="0" xfId="42" applyNumberFormat="1" applyFont="1" applyBorder="1" applyAlignment="1" applyProtection="1">
      <alignment horizontal="center"/>
      <protection locked="0"/>
    </xf>
    <xf numFmtId="9" fontId="0" fillId="0" borderId="0" xfId="42" applyNumberFormat="1" applyFont="1" applyBorder="1" applyAlignment="1" applyProtection="1">
      <alignment horizontal="center"/>
      <protection locked="0"/>
    </xf>
    <xf numFmtId="49" fontId="0" fillId="0" borderId="19" xfId="0" applyNumberFormat="1" applyFont="1" applyBorder="1" applyAlignment="1" applyProtection="1">
      <alignment horizontal="left"/>
      <protection locked="0"/>
    </xf>
    <xf numFmtId="0" fontId="11" fillId="0" borderId="20" xfId="0" applyFont="1" applyBorder="1" applyAlignment="1" applyProtection="1">
      <alignment/>
      <protection locked="0"/>
    </xf>
    <xf numFmtId="0" fontId="0" fillId="0" borderId="21" xfId="0" applyFont="1" applyBorder="1" applyAlignment="1" applyProtection="1">
      <alignment/>
      <protection locked="0"/>
    </xf>
    <xf numFmtId="0" fontId="0" fillId="0" borderId="0" xfId="0" applyFont="1" applyAlignment="1" applyProtection="1">
      <alignment vertical="center"/>
      <protection locked="0"/>
    </xf>
    <xf numFmtId="0" fontId="0" fillId="0" borderId="23" xfId="0" applyBorder="1" applyAlignment="1" applyProtection="1">
      <alignment/>
      <protection locked="0"/>
    </xf>
    <xf numFmtId="0" fontId="0" fillId="0" borderId="24" xfId="0" applyBorder="1" applyAlignment="1" applyProtection="1">
      <alignment/>
      <protection locked="0"/>
    </xf>
    <xf numFmtId="0" fontId="19" fillId="0" borderId="23" xfId="0" applyFont="1" applyBorder="1" applyAlignment="1" applyProtection="1">
      <alignment/>
      <protection locked="0"/>
    </xf>
    <xf numFmtId="0" fontId="18" fillId="0" borderId="23" xfId="0" applyFont="1" applyBorder="1" applyAlignment="1" applyProtection="1">
      <alignment horizontal="left"/>
      <protection locked="0"/>
    </xf>
    <xf numFmtId="0" fontId="19" fillId="0" borderId="23" xfId="0" applyFont="1" applyBorder="1" applyAlignment="1" applyProtection="1">
      <alignment horizontal="left"/>
      <protection locked="0"/>
    </xf>
    <xf numFmtId="0" fontId="19" fillId="0" borderId="23" xfId="0" applyFont="1" applyBorder="1" applyAlignment="1" applyProtection="1">
      <alignment horizontal="center"/>
      <protection locked="0"/>
    </xf>
    <xf numFmtId="0" fontId="0" fillId="0" borderId="25" xfId="0" applyBorder="1" applyAlignment="1" applyProtection="1">
      <alignment/>
      <protection locked="0"/>
    </xf>
    <xf numFmtId="49" fontId="0" fillId="0" borderId="15" xfId="0" applyNumberFormat="1" applyFont="1" applyBorder="1" applyAlignment="1" applyProtection="1">
      <alignment horizontal="left"/>
      <protection locked="0"/>
    </xf>
    <xf numFmtId="0" fontId="13" fillId="0" borderId="16" xfId="0" applyFont="1" applyBorder="1" applyAlignment="1" applyProtection="1">
      <alignment/>
      <protection locked="0"/>
    </xf>
    <xf numFmtId="49" fontId="13" fillId="0" borderId="10" xfId="0" applyNumberFormat="1" applyFont="1" applyBorder="1" applyAlignment="1" applyProtection="1">
      <alignment horizontal="left"/>
      <protection locked="0"/>
    </xf>
    <xf numFmtId="0" fontId="55" fillId="0" borderId="0" xfId="0" applyFont="1" applyBorder="1" applyAlignment="1" applyProtection="1">
      <alignment/>
      <protection locked="0"/>
    </xf>
    <xf numFmtId="0" fontId="10" fillId="0" borderId="0" xfId="0" applyFont="1" applyAlignment="1" applyProtection="1">
      <alignment/>
      <protection locked="0"/>
    </xf>
    <xf numFmtId="0" fontId="13" fillId="0" borderId="10" xfId="0" applyFont="1" applyBorder="1" applyAlignment="1" applyProtection="1">
      <alignment/>
      <protection locked="0"/>
    </xf>
    <xf numFmtId="0" fontId="23" fillId="0" borderId="0" xfId="0" applyFont="1" applyBorder="1" applyAlignment="1" applyProtection="1">
      <alignment/>
      <protection locked="0"/>
    </xf>
    <xf numFmtId="0" fontId="23" fillId="0" borderId="0" xfId="0" applyFont="1" applyAlignment="1" applyProtection="1">
      <alignment/>
      <protection locked="0"/>
    </xf>
    <xf numFmtId="175" fontId="0" fillId="0" borderId="16" xfId="42" applyNumberFormat="1" applyFont="1" applyBorder="1" applyAlignment="1" applyProtection="1">
      <alignment horizontal="center"/>
      <protection locked="0"/>
    </xf>
    <xf numFmtId="0" fontId="55" fillId="0" borderId="0" xfId="0" applyFont="1" applyBorder="1" applyAlignment="1" applyProtection="1">
      <alignment horizontal="center"/>
      <protection locked="0"/>
    </xf>
    <xf numFmtId="49" fontId="41" fillId="0" borderId="10" xfId="0" applyNumberFormat="1" applyFont="1" applyBorder="1" applyAlignment="1" applyProtection="1">
      <alignment horizontal="left"/>
      <protection locked="0"/>
    </xf>
    <xf numFmtId="0" fontId="41" fillId="0" borderId="0" xfId="0" applyFont="1" applyBorder="1" applyAlignment="1" applyProtection="1">
      <alignment/>
      <protection locked="0"/>
    </xf>
    <xf numFmtId="49" fontId="19" fillId="0" borderId="15" xfId="0" applyNumberFormat="1" applyFont="1" applyFill="1" applyBorder="1" applyAlignment="1" applyProtection="1">
      <alignment horizontal="left"/>
      <protection locked="0"/>
    </xf>
    <xf numFmtId="49" fontId="0" fillId="0" borderId="0" xfId="42" applyNumberFormat="1" applyFont="1" applyBorder="1" applyAlignment="1" applyProtection="1">
      <alignment horizontal="center"/>
      <protection locked="0"/>
    </xf>
    <xf numFmtId="175" fontId="0" fillId="0" borderId="0" xfId="42" applyNumberFormat="1" applyFont="1" applyBorder="1" applyAlignment="1" applyProtection="1">
      <alignment horizontal="center"/>
      <protection locked="0"/>
    </xf>
    <xf numFmtId="49" fontId="13" fillId="0" borderId="10" xfId="0" applyNumberFormat="1" applyFont="1" applyBorder="1" applyAlignment="1" applyProtection="1">
      <alignment horizontal="left" vertical="top"/>
      <protection locked="0"/>
    </xf>
    <xf numFmtId="175" fontId="23" fillId="0" borderId="0" xfId="42" applyNumberFormat="1" applyFont="1" applyBorder="1" applyAlignment="1" applyProtection="1">
      <alignment horizontal="center"/>
      <protection locked="0"/>
    </xf>
    <xf numFmtId="49" fontId="0" fillId="0" borderId="0" xfId="42" applyNumberFormat="1" applyFont="1" applyBorder="1" applyAlignment="1" applyProtection="1">
      <alignment horizontal="center" vertical="center"/>
      <protection locked="0"/>
    </xf>
    <xf numFmtId="49" fontId="56" fillId="0" borderId="10" xfId="0" applyNumberFormat="1" applyFont="1" applyBorder="1" applyAlignment="1" applyProtection="1">
      <alignment horizontal="left"/>
      <protection locked="0"/>
    </xf>
    <xf numFmtId="0" fontId="56" fillId="0" borderId="0" xfId="0" applyFont="1" applyBorder="1" applyAlignment="1" applyProtection="1">
      <alignment/>
      <protection locked="0"/>
    </xf>
    <xf numFmtId="0" fontId="58" fillId="0" borderId="0" xfId="0" applyFont="1" applyBorder="1" applyAlignment="1" applyProtection="1">
      <alignment/>
      <protection locked="0"/>
    </xf>
    <xf numFmtId="175" fontId="5" fillId="0" borderId="0" xfId="42" applyNumberFormat="1" applyFont="1" applyBorder="1" applyAlignment="1" applyProtection="1">
      <alignment horizontal="center"/>
      <protection locked="0"/>
    </xf>
    <xf numFmtId="0" fontId="59" fillId="0" borderId="0" xfId="0" applyFont="1" applyBorder="1" applyAlignment="1" applyProtection="1">
      <alignment/>
      <protection locked="0"/>
    </xf>
    <xf numFmtId="49" fontId="42" fillId="0" borderId="15" xfId="0" applyNumberFormat="1" applyFont="1" applyBorder="1" applyAlignment="1" applyProtection="1">
      <alignment horizontal="left"/>
      <protection locked="0"/>
    </xf>
    <xf numFmtId="0" fontId="42" fillId="0" borderId="16" xfId="0" applyFont="1" applyBorder="1" applyAlignment="1" applyProtection="1">
      <alignment horizontal="left" vertical="center"/>
      <protection locked="0"/>
    </xf>
    <xf numFmtId="49" fontId="42" fillId="0" borderId="10" xfId="0" applyNumberFormat="1" applyFont="1" applyBorder="1" applyAlignment="1" applyProtection="1">
      <alignment horizontal="left"/>
      <protection locked="0"/>
    </xf>
    <xf numFmtId="0" fontId="42" fillId="0" borderId="0" xfId="0" applyFont="1" applyBorder="1" applyAlignment="1" applyProtection="1">
      <alignment horizontal="left" vertical="center"/>
      <protection locked="0"/>
    </xf>
    <xf numFmtId="0" fontId="19" fillId="0" borderId="15" xfId="0" applyFont="1" applyBorder="1" applyAlignment="1" applyProtection="1">
      <alignment horizontal="left"/>
      <protection locked="0"/>
    </xf>
    <xf numFmtId="0" fontId="19" fillId="0" borderId="22" xfId="0" applyFont="1" applyBorder="1" applyAlignment="1" applyProtection="1">
      <alignment horizontal="left"/>
      <protection locked="0"/>
    </xf>
    <xf numFmtId="0" fontId="3" fillId="0" borderId="0" xfId="0" applyFont="1" applyBorder="1" applyAlignment="1" applyProtection="1">
      <alignment vertical="center"/>
      <protection locked="0"/>
    </xf>
    <xf numFmtId="0" fontId="0" fillId="0" borderId="17" xfId="0" applyFont="1" applyBorder="1" applyAlignment="1" applyProtection="1">
      <alignment vertical="center"/>
      <protection locked="0"/>
    </xf>
    <xf numFmtId="0" fontId="0" fillId="0" borderId="10" xfId="0" applyFont="1" applyFill="1" applyBorder="1" applyAlignment="1" applyProtection="1">
      <alignment vertical="center"/>
      <protection locked="0"/>
    </xf>
    <xf numFmtId="0" fontId="43" fillId="0" borderId="0" xfId="0"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0" fontId="19" fillId="0" borderId="10" xfId="0" applyFont="1" applyFill="1" applyBorder="1" applyAlignment="1" applyProtection="1">
      <alignment vertical="center"/>
      <protection locked="0"/>
    </xf>
    <xf numFmtId="0" fontId="3" fillId="0" borderId="10" xfId="0" applyFont="1" applyBorder="1" applyAlignment="1" applyProtection="1">
      <alignment vertical="center"/>
      <protection locked="0"/>
    </xf>
    <xf numFmtId="0" fontId="19" fillId="0" borderId="10" xfId="0" applyFont="1" applyBorder="1" applyAlignment="1" applyProtection="1">
      <alignment horizontal="left" vertical="center"/>
      <protection locked="0"/>
    </xf>
    <xf numFmtId="49" fontId="19" fillId="0" borderId="10" xfId="0" applyNumberFormat="1" applyFont="1" applyBorder="1" applyAlignment="1" applyProtection="1">
      <alignment horizontal="left" vertical="center"/>
      <protection locked="0"/>
    </xf>
    <xf numFmtId="0" fontId="0" fillId="0" borderId="19" xfId="0" applyFont="1" applyBorder="1" applyAlignment="1" applyProtection="1">
      <alignment/>
      <protection locked="0"/>
    </xf>
    <xf numFmtId="0" fontId="0" fillId="0" borderId="20" xfId="0" applyFont="1" applyBorder="1" applyAlignment="1" applyProtection="1">
      <alignment/>
      <protection locked="0"/>
    </xf>
    <xf numFmtId="0" fontId="0" fillId="0" borderId="21" xfId="0" applyFont="1" applyBorder="1" applyAlignment="1" applyProtection="1">
      <alignment/>
      <protection locked="0"/>
    </xf>
    <xf numFmtId="0" fontId="0" fillId="0" borderId="16" xfId="0" applyFont="1" applyBorder="1" applyAlignment="1" applyProtection="1">
      <alignment/>
      <protection locked="0"/>
    </xf>
    <xf numFmtId="0" fontId="0" fillId="0" borderId="15" xfId="0" applyBorder="1" applyAlignment="1" applyProtection="1">
      <alignment horizontal="center"/>
      <protection locked="0"/>
    </xf>
    <xf numFmtId="0" fontId="22" fillId="0" borderId="0" xfId="0" applyFont="1" applyBorder="1" applyAlignment="1" applyProtection="1">
      <alignment/>
      <protection locked="0"/>
    </xf>
    <xf numFmtId="0" fontId="36" fillId="0" borderId="20" xfId="0" applyFont="1" applyBorder="1" applyAlignment="1" applyProtection="1">
      <alignment horizontal="center" vertical="center" wrapText="1"/>
      <protection locked="0"/>
    </xf>
    <xf numFmtId="0" fontId="36" fillId="0" borderId="0"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175" fontId="5" fillId="0" borderId="0" xfId="42" applyNumberFormat="1" applyFont="1" applyBorder="1" applyAlignment="1" applyProtection="1">
      <alignment vertical="center"/>
      <protection locked="0"/>
    </xf>
    <xf numFmtId="175" fontId="0" fillId="0" borderId="0" xfId="42" applyNumberFormat="1" applyBorder="1" applyAlignment="1" applyProtection="1">
      <alignment vertical="center"/>
      <protection locked="0"/>
    </xf>
    <xf numFmtId="175" fontId="19" fillId="0" borderId="0" xfId="42" applyNumberFormat="1" applyFont="1" applyBorder="1" applyAlignment="1" applyProtection="1">
      <alignment vertical="center"/>
      <protection locked="0"/>
    </xf>
    <xf numFmtId="175" fontId="0" fillId="0" borderId="0" xfId="42" applyNumberFormat="1" applyAlignment="1" applyProtection="1">
      <alignment vertical="center"/>
      <protection locked="0"/>
    </xf>
    <xf numFmtId="175" fontId="19" fillId="0" borderId="0" xfId="42" applyNumberFormat="1" applyFont="1" applyAlignment="1" applyProtection="1">
      <alignment vertical="center"/>
      <protection locked="0"/>
    </xf>
    <xf numFmtId="0" fontId="0" fillId="0" borderId="0" xfId="0" applyBorder="1" applyAlignment="1" applyProtection="1">
      <alignment vertical="center" wrapText="1"/>
      <protection locked="0"/>
    </xf>
    <xf numFmtId="0" fontId="11" fillId="0" borderId="0" xfId="0" applyFont="1" applyBorder="1" applyAlignment="1" applyProtection="1">
      <alignment vertical="center" wrapText="1"/>
      <protection locked="0"/>
    </xf>
    <xf numFmtId="175" fontId="5" fillId="0" borderId="0" xfId="42" applyNumberFormat="1" applyFont="1" applyBorder="1" applyAlignment="1" applyProtection="1">
      <alignment horizontal="center" vertical="center"/>
      <protection locked="0"/>
    </xf>
    <xf numFmtId="175" fontId="23" fillId="0" borderId="0" xfId="42" applyNumberFormat="1" applyFont="1" applyBorder="1" applyAlignment="1" applyProtection="1">
      <alignment horizontal="center" vertical="center"/>
      <protection locked="0"/>
    </xf>
    <xf numFmtId="175" fontId="0" fillId="0" borderId="0" xfId="42" applyNumberFormat="1" applyAlignment="1" applyProtection="1">
      <alignment/>
      <protection locked="0"/>
    </xf>
    <xf numFmtId="175" fontId="19" fillId="0" borderId="0" xfId="42" applyNumberFormat="1" applyFont="1" applyAlignment="1" applyProtection="1">
      <alignment/>
      <protection locked="0"/>
    </xf>
    <xf numFmtId="175" fontId="5" fillId="0" borderId="0" xfId="42" applyNumberFormat="1" applyFont="1" applyBorder="1" applyAlignment="1" applyProtection="1">
      <alignment/>
      <protection locked="0"/>
    </xf>
    <xf numFmtId="0" fontId="42" fillId="0" borderId="0" xfId="0" applyFont="1" applyBorder="1" applyAlignment="1" applyProtection="1">
      <alignment horizontal="justify" vertical="center" wrapText="1"/>
      <protection locked="0"/>
    </xf>
    <xf numFmtId="175" fontId="10" fillId="0" borderId="0" xfId="0" applyNumberFormat="1" applyFont="1" applyBorder="1" applyAlignment="1" applyProtection="1">
      <alignment horizontal="center"/>
      <protection locked="0"/>
    </xf>
    <xf numFmtId="49" fontId="0" fillId="0" borderId="15" xfId="0" applyNumberFormat="1" applyBorder="1" applyAlignment="1" applyProtection="1">
      <alignment horizontal="left"/>
      <protection locked="0"/>
    </xf>
    <xf numFmtId="49" fontId="0" fillId="0" borderId="15" xfId="0" applyNumberFormat="1" applyFont="1" applyBorder="1" applyAlignment="1" applyProtection="1">
      <alignment/>
      <protection locked="0"/>
    </xf>
    <xf numFmtId="0" fontId="24" fillId="0" borderId="0" xfId="0" applyFont="1" applyBorder="1" applyAlignment="1" applyProtection="1">
      <alignment vertical="center"/>
      <protection locked="0"/>
    </xf>
    <xf numFmtId="0" fontId="23" fillId="0" borderId="0" xfId="0" applyFont="1" applyBorder="1" applyAlignment="1" applyProtection="1">
      <alignment vertical="center"/>
      <protection locked="0"/>
    </xf>
    <xf numFmtId="49" fontId="0" fillId="0" borderId="10" xfId="0" applyNumberFormat="1" applyFont="1" applyBorder="1" applyAlignment="1" applyProtection="1">
      <alignment vertical="center"/>
      <protection locked="0"/>
    </xf>
    <xf numFmtId="0" fontId="16" fillId="0" borderId="0" xfId="0" applyFont="1" applyBorder="1" applyAlignment="1" applyProtection="1">
      <alignment vertical="center"/>
      <protection locked="0"/>
    </xf>
    <xf numFmtId="0" fontId="0" fillId="0" borderId="17" xfId="0" applyFont="1" applyBorder="1" applyAlignment="1" applyProtection="1">
      <alignment vertical="center"/>
      <protection locked="0"/>
    </xf>
    <xf numFmtId="175" fontId="16" fillId="0" borderId="0" xfId="42" applyNumberFormat="1" applyFont="1" applyBorder="1" applyAlignment="1" applyProtection="1">
      <alignment vertical="center"/>
      <protection locked="0"/>
    </xf>
    <xf numFmtId="0" fontId="0" fillId="0" borderId="0" xfId="0" applyFont="1" applyBorder="1" applyAlignment="1" applyProtection="1">
      <alignment vertical="center"/>
      <protection locked="0"/>
    </xf>
    <xf numFmtId="49" fontId="0" fillId="0" borderId="10" xfId="0" applyNumberFormat="1" applyFont="1" applyBorder="1" applyAlignment="1" applyProtection="1">
      <alignment/>
      <protection locked="0"/>
    </xf>
    <xf numFmtId="175" fontId="23" fillId="0" borderId="0" xfId="42" applyNumberFormat="1" applyFont="1" applyBorder="1" applyAlignment="1" applyProtection="1">
      <alignment/>
      <protection locked="0"/>
    </xf>
    <xf numFmtId="175" fontId="23" fillId="0" borderId="0" xfId="42" applyNumberFormat="1" applyFont="1" applyBorder="1" applyAlignment="1" applyProtection="1">
      <alignment vertical="center"/>
      <protection locked="0"/>
    </xf>
    <xf numFmtId="0" fontId="13" fillId="0" borderId="0" xfId="0" applyFont="1" applyBorder="1" applyAlignment="1" applyProtection="1">
      <alignment horizontal="center"/>
      <protection locked="0"/>
    </xf>
    <xf numFmtId="0" fontId="0" fillId="0" borderId="10" xfId="0" applyFont="1" applyBorder="1" applyAlignment="1" applyProtection="1" quotePrefix="1">
      <alignment/>
      <protection locked="0"/>
    </xf>
    <xf numFmtId="0" fontId="0" fillId="0" borderId="0" xfId="0" applyFont="1" applyBorder="1" applyAlignment="1" applyProtection="1">
      <alignment horizontal="left" vertical="top"/>
      <protection locked="0"/>
    </xf>
    <xf numFmtId="0" fontId="11" fillId="0" borderId="0" xfId="0" applyFont="1" applyBorder="1" applyAlignment="1" applyProtection="1">
      <alignment horizontal="center" vertical="center"/>
      <protection locked="0"/>
    </xf>
    <xf numFmtId="0" fontId="13" fillId="0" borderId="0" xfId="0" applyFont="1" applyBorder="1" applyAlignment="1" applyProtection="1">
      <alignment horizontal="left" vertical="center"/>
      <protection locked="0"/>
    </xf>
    <xf numFmtId="175" fontId="24" fillId="0" borderId="0" xfId="42" applyNumberFormat="1" applyFont="1" applyBorder="1" applyAlignment="1" applyProtection="1">
      <alignment vertical="center"/>
      <protection locked="0"/>
    </xf>
    <xf numFmtId="0" fontId="67" fillId="0" borderId="0" xfId="0" applyFont="1" applyBorder="1" applyAlignment="1" applyProtection="1">
      <alignment vertical="center"/>
      <protection locked="0"/>
    </xf>
    <xf numFmtId="0" fontId="13" fillId="0" borderId="0" xfId="0" applyFont="1" applyBorder="1" applyAlignment="1" applyProtection="1">
      <alignment vertical="center"/>
      <protection locked="0"/>
    </xf>
    <xf numFmtId="0" fontId="13" fillId="0" borderId="0" xfId="0" applyFont="1" applyBorder="1" applyAlignment="1" applyProtection="1">
      <alignment horizontal="left" vertical="top"/>
      <protection locked="0"/>
    </xf>
    <xf numFmtId="0" fontId="0" fillId="0" borderId="19" xfId="0" applyFont="1" applyBorder="1" applyAlignment="1" applyProtection="1">
      <alignment/>
      <protection locked="0"/>
    </xf>
    <xf numFmtId="0" fontId="13" fillId="0" borderId="20" xfId="0" applyFont="1" applyBorder="1" applyAlignment="1" applyProtection="1">
      <alignment horizontal="justify" vertical="center" wrapText="1"/>
      <protection locked="0"/>
    </xf>
    <xf numFmtId="0" fontId="0" fillId="0" borderId="20" xfId="0" applyFont="1" applyBorder="1" applyAlignment="1" applyProtection="1">
      <alignment horizontal="center" vertical="center"/>
      <protection locked="0"/>
    </xf>
    <xf numFmtId="0" fontId="0" fillId="0" borderId="15" xfId="0" applyFont="1" applyBorder="1" applyAlignment="1" applyProtection="1">
      <alignment/>
      <protection locked="0"/>
    </xf>
    <xf numFmtId="0" fontId="0" fillId="0" borderId="0" xfId="0" applyFont="1" applyBorder="1" applyAlignment="1" applyProtection="1">
      <alignment horizontal="right"/>
      <protection locked="0"/>
    </xf>
    <xf numFmtId="49" fontId="11" fillId="0" borderId="0" xfId="0" applyNumberFormat="1" applyFont="1" applyFill="1" applyBorder="1" applyAlignment="1" applyProtection="1">
      <alignment horizontal="left" vertical="center"/>
      <protection locked="0"/>
    </xf>
    <xf numFmtId="0" fontId="19" fillId="0" borderId="16" xfId="0" applyFont="1" applyBorder="1" applyAlignment="1" applyProtection="1">
      <alignment vertical="center"/>
      <protection locked="0"/>
    </xf>
    <xf numFmtId="0" fontId="3" fillId="0" borderId="16" xfId="0" applyFont="1" applyBorder="1" applyAlignment="1" applyProtection="1">
      <alignment/>
      <protection locked="0"/>
    </xf>
    <xf numFmtId="0" fontId="0" fillId="0" borderId="16" xfId="0" applyBorder="1" applyAlignment="1" applyProtection="1">
      <alignment/>
      <protection locked="0"/>
    </xf>
    <xf numFmtId="0" fontId="35" fillId="0" borderId="16" xfId="0" applyFont="1" applyBorder="1" applyAlignment="1" applyProtection="1">
      <alignment vertical="center"/>
      <protection locked="0"/>
    </xf>
    <xf numFmtId="0" fontId="19" fillId="0" borderId="16" xfId="0" applyFont="1" applyBorder="1" applyAlignment="1" applyProtection="1">
      <alignment vertical="center" wrapText="1"/>
      <protection locked="0"/>
    </xf>
    <xf numFmtId="0" fontId="19" fillId="0" borderId="10" xfId="0" applyFont="1" applyBorder="1" applyAlignment="1" applyProtection="1">
      <alignment/>
      <protection locked="0"/>
    </xf>
    <xf numFmtId="0" fontId="3" fillId="0" borderId="0" xfId="0" applyFont="1" applyBorder="1" applyAlignment="1" applyProtection="1">
      <alignment/>
      <protection locked="0"/>
    </xf>
    <xf numFmtId="0" fontId="43" fillId="0" borderId="0" xfId="0" applyFont="1" applyBorder="1" applyAlignment="1" applyProtection="1">
      <alignment vertical="center"/>
      <protection locked="0"/>
    </xf>
    <xf numFmtId="0" fontId="0" fillId="0" borderId="17" xfId="0" applyBorder="1" applyAlignment="1" applyProtection="1">
      <alignment/>
      <protection locked="0"/>
    </xf>
    <xf numFmtId="0" fontId="19" fillId="0" borderId="20" xfId="0" applyFont="1" applyBorder="1" applyAlignment="1" applyProtection="1">
      <alignment vertical="center"/>
      <protection locked="0"/>
    </xf>
    <xf numFmtId="0" fontId="19" fillId="0" borderId="20" xfId="0" applyFont="1" applyBorder="1" applyAlignment="1" applyProtection="1">
      <alignment horizontal="left" vertical="center" wrapText="1"/>
      <protection locked="0"/>
    </xf>
    <xf numFmtId="0" fontId="19" fillId="0" borderId="20" xfId="0" applyFont="1" applyBorder="1" applyAlignment="1" applyProtection="1">
      <alignment vertical="center" wrapText="1"/>
      <protection locked="0"/>
    </xf>
    <xf numFmtId="175" fontId="16" fillId="0" borderId="0" xfId="42" applyNumberFormat="1" applyFont="1" applyBorder="1" applyAlignment="1" applyProtection="1">
      <alignment/>
      <protection locked="0"/>
    </xf>
    <xf numFmtId="175" fontId="16" fillId="0" borderId="0" xfId="42" applyNumberFormat="1" applyFont="1" applyAlignment="1" applyProtection="1">
      <alignment horizontal="center"/>
      <protection locked="0"/>
    </xf>
    <xf numFmtId="0" fontId="40" fillId="0" borderId="0" xfId="0" applyFont="1" applyBorder="1" applyAlignment="1" applyProtection="1">
      <alignment horizontal="left"/>
      <protection locked="0"/>
    </xf>
    <xf numFmtId="15" fontId="42" fillId="0" borderId="0" xfId="0" applyNumberFormat="1" applyFont="1" applyBorder="1" applyAlignment="1" applyProtection="1">
      <alignment/>
      <protection locked="0"/>
    </xf>
    <xf numFmtId="49" fontId="11" fillId="0" borderId="0" xfId="0" applyNumberFormat="1" applyFont="1" applyBorder="1" applyAlignment="1" applyProtection="1">
      <alignment horizontal="center" vertical="center"/>
      <protection locked="0"/>
    </xf>
    <xf numFmtId="0" fontId="43" fillId="0" borderId="0" xfId="0" applyFont="1" applyAlignment="1" applyProtection="1">
      <alignment/>
      <protection locked="0"/>
    </xf>
    <xf numFmtId="0" fontId="10" fillId="0" borderId="0" xfId="0" applyFont="1" applyBorder="1" applyAlignment="1" applyProtection="1">
      <alignment/>
      <protection locked="0"/>
    </xf>
    <xf numFmtId="175" fontId="0" fillId="0" borderId="0" xfId="42" applyNumberFormat="1" applyAlignment="1" applyProtection="1">
      <alignment horizontal="center"/>
      <protection locked="0"/>
    </xf>
    <xf numFmtId="0" fontId="42" fillId="0" borderId="0" xfId="0" applyFont="1" applyAlignment="1" applyProtection="1">
      <alignment/>
      <protection locked="0"/>
    </xf>
    <xf numFmtId="175" fontId="10" fillId="0" borderId="0" xfId="42" applyNumberFormat="1" applyFont="1" applyBorder="1" applyAlignment="1" applyProtection="1">
      <alignment/>
      <protection locked="0"/>
    </xf>
    <xf numFmtId="0" fontId="13" fillId="0" borderId="0" xfId="0" applyFont="1" applyBorder="1" applyAlignment="1" applyProtection="1">
      <alignment horizontal="justify" wrapText="1"/>
      <protection locked="0"/>
    </xf>
    <xf numFmtId="49" fontId="42" fillId="0" borderId="10" xfId="0" applyNumberFormat="1" applyFont="1" applyBorder="1" applyAlignment="1" applyProtection="1">
      <alignment/>
      <protection locked="0"/>
    </xf>
    <xf numFmtId="0" fontId="13" fillId="0" borderId="0" xfId="0" applyFont="1" applyBorder="1" applyAlignment="1" applyProtection="1">
      <alignment vertical="center" wrapText="1"/>
      <protection locked="0"/>
    </xf>
    <xf numFmtId="175" fontId="27" fillId="0" borderId="0" xfId="42" applyNumberFormat="1" applyFont="1" applyBorder="1" applyAlignment="1" applyProtection="1">
      <alignment horizontal="center"/>
      <protection locked="0"/>
    </xf>
    <xf numFmtId="0" fontId="53" fillId="0" borderId="0" xfId="0" applyFont="1" applyBorder="1" applyAlignment="1" applyProtection="1">
      <alignment/>
      <protection locked="0"/>
    </xf>
    <xf numFmtId="0" fontId="0" fillId="0" borderId="18" xfId="0" applyBorder="1" applyAlignment="1" applyProtection="1">
      <alignment/>
      <protection locked="0"/>
    </xf>
    <xf numFmtId="0" fontId="3" fillId="0" borderId="23" xfId="0" applyFont="1" applyBorder="1" applyAlignment="1" applyProtection="1">
      <alignment/>
      <protection locked="0"/>
    </xf>
    <xf numFmtId="0" fontId="0" fillId="0" borderId="10" xfId="0" applyBorder="1" applyAlignment="1" applyProtection="1">
      <alignment/>
      <protection locked="0"/>
    </xf>
    <xf numFmtId="0" fontId="0" fillId="0" borderId="0" xfId="0" applyAlignment="1" applyProtection="1">
      <alignment/>
      <protection locked="0"/>
    </xf>
    <xf numFmtId="49" fontId="42" fillId="0" borderId="10" xfId="0" applyNumberFormat="1" applyFont="1" applyBorder="1" applyAlignment="1" applyProtection="1">
      <alignment horizontal="left"/>
      <protection locked="0"/>
    </xf>
    <xf numFmtId="0" fontId="42" fillId="0" borderId="0" xfId="0" applyFont="1" applyBorder="1" applyAlignment="1" applyProtection="1">
      <alignment/>
      <protection locked="0"/>
    </xf>
    <xf numFmtId="0" fontId="45" fillId="0" borderId="0" xfId="0" applyFont="1" applyBorder="1" applyAlignment="1" applyProtection="1">
      <alignment/>
      <protection locked="0"/>
    </xf>
    <xf numFmtId="175" fontId="5" fillId="0" borderId="0" xfId="42" applyNumberFormat="1" applyFont="1" applyAlignment="1" applyProtection="1">
      <alignment/>
      <protection locked="0"/>
    </xf>
    <xf numFmtId="0" fontId="23" fillId="0" borderId="0" xfId="0" applyFont="1" applyBorder="1" applyAlignment="1" applyProtection="1">
      <alignment horizontal="center"/>
      <protection locked="0"/>
    </xf>
    <xf numFmtId="175" fontId="45" fillId="0" borderId="0" xfId="42" applyNumberFormat="1" applyFont="1" applyBorder="1" applyAlignment="1" applyProtection="1">
      <alignment horizontal="center"/>
      <protection locked="0"/>
    </xf>
    <xf numFmtId="175" fontId="23" fillId="0" borderId="0" xfId="42" applyNumberFormat="1" applyFont="1" applyAlignment="1" applyProtection="1">
      <alignment horizontal="center"/>
      <protection locked="0"/>
    </xf>
    <xf numFmtId="175" fontId="27" fillId="0" borderId="0" xfId="42" applyNumberFormat="1" applyFont="1" applyAlignment="1" applyProtection="1">
      <alignment horizontal="center"/>
      <protection locked="0"/>
    </xf>
    <xf numFmtId="0" fontId="62" fillId="0" borderId="0" xfId="0" applyFont="1" applyBorder="1" applyAlignment="1" applyProtection="1">
      <alignment/>
      <protection locked="0"/>
    </xf>
    <xf numFmtId="0" fontId="45" fillId="0" borderId="0" xfId="0" applyFont="1" applyAlignment="1" applyProtection="1">
      <alignment/>
      <protection locked="0"/>
    </xf>
    <xf numFmtId="0" fontId="63" fillId="0" borderId="20" xfId="0" applyFont="1" applyBorder="1" applyAlignment="1" applyProtection="1">
      <alignment/>
      <protection locked="0"/>
    </xf>
    <xf numFmtId="0" fontId="63" fillId="0" borderId="0" xfId="0" applyFont="1" applyBorder="1" applyAlignment="1" applyProtection="1">
      <alignment/>
      <protection locked="0"/>
    </xf>
    <xf numFmtId="0" fontId="63" fillId="0" borderId="0" xfId="0" applyFont="1" applyBorder="1" applyAlignment="1" applyProtection="1">
      <alignment vertical="center"/>
      <protection locked="0"/>
    </xf>
    <xf numFmtId="0" fontId="38" fillId="0" borderId="0" xfId="0" applyFont="1" applyBorder="1" applyAlignment="1" applyProtection="1">
      <alignment vertical="center"/>
      <protection locked="0"/>
    </xf>
    <xf numFmtId="0" fontId="27" fillId="0" borderId="0" xfId="0" applyFont="1" applyBorder="1" applyAlignment="1" applyProtection="1">
      <alignment vertical="center"/>
      <protection locked="0"/>
    </xf>
    <xf numFmtId="0" fontId="13" fillId="0" borderId="0" xfId="0" applyFont="1" applyFill="1" applyBorder="1" applyAlignment="1" applyProtection="1">
      <alignment vertical="center"/>
      <protection locked="0"/>
    </xf>
    <xf numFmtId="0" fontId="23" fillId="0" borderId="0" xfId="0" applyFont="1" applyBorder="1" applyAlignment="1" applyProtection="1">
      <alignment horizontal="center" vertical="center"/>
      <protection locked="0"/>
    </xf>
    <xf numFmtId="0" fontId="23" fillId="0" borderId="0" xfId="0" applyFont="1" applyAlignment="1" applyProtection="1">
      <alignment vertical="center"/>
      <protection locked="0"/>
    </xf>
    <xf numFmtId="49" fontId="0" fillId="0" borderId="0" xfId="0" applyNumberFormat="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49" fontId="42" fillId="0" borderId="10" xfId="0" applyNumberFormat="1" applyFont="1" applyBorder="1" applyAlignment="1" applyProtection="1">
      <alignment horizontal="left" vertical="center"/>
      <protection locked="0"/>
    </xf>
    <xf numFmtId="0" fontId="42" fillId="0" borderId="0" xfId="0" applyFont="1" applyBorder="1" applyAlignment="1" applyProtection="1">
      <alignment vertical="center"/>
      <protection locked="0"/>
    </xf>
    <xf numFmtId="0" fontId="62" fillId="0" borderId="0" xfId="0" applyFont="1" applyBorder="1" applyAlignment="1" applyProtection="1">
      <alignment vertical="center"/>
      <protection locked="0"/>
    </xf>
    <xf numFmtId="0" fontId="45" fillId="0" borderId="0" xfId="0" applyFont="1" applyBorder="1" applyAlignment="1" applyProtection="1">
      <alignment vertical="center"/>
      <protection locked="0"/>
    </xf>
    <xf numFmtId="0" fontId="0" fillId="0" borderId="0" xfId="0" applyFont="1" applyAlignment="1" applyProtection="1">
      <alignment horizontal="justify"/>
      <protection locked="0"/>
    </xf>
    <xf numFmtId="0" fontId="5" fillId="0" borderId="15" xfId="0" applyFont="1" applyBorder="1" applyAlignment="1" applyProtection="1">
      <alignment/>
      <protection locked="0"/>
    </xf>
    <xf numFmtId="0" fontId="5" fillId="0" borderId="16" xfId="0" applyFont="1" applyBorder="1" applyAlignment="1" applyProtection="1">
      <alignment/>
      <protection locked="0"/>
    </xf>
    <xf numFmtId="0" fontId="5" fillId="0" borderId="22" xfId="0" applyFont="1" applyBorder="1" applyAlignment="1" applyProtection="1">
      <alignment/>
      <protection locked="0"/>
    </xf>
    <xf numFmtId="0" fontId="19" fillId="0" borderId="10" xfId="0" applyFont="1" applyBorder="1" applyAlignment="1" applyProtection="1">
      <alignment horizontal="left"/>
      <protection locked="0"/>
    </xf>
    <xf numFmtId="0" fontId="19" fillId="0" borderId="0" xfId="0" applyFont="1" applyBorder="1" applyAlignment="1" applyProtection="1">
      <alignment horizontal="center" vertical="top"/>
      <protection locked="0"/>
    </xf>
    <xf numFmtId="0" fontId="40" fillId="0" borderId="0" xfId="0" applyFont="1" applyBorder="1" applyAlignment="1" applyProtection="1">
      <alignment horizontal="center" vertical="top"/>
      <protection locked="0"/>
    </xf>
    <xf numFmtId="0" fontId="35" fillId="0" borderId="0" xfId="0" applyFont="1" applyBorder="1" applyAlignment="1" applyProtection="1">
      <alignment horizontal="center" vertical="top" wrapText="1"/>
      <protection locked="0"/>
    </xf>
    <xf numFmtId="0" fontId="36" fillId="0" borderId="17" xfId="0" applyFont="1" applyBorder="1" applyAlignment="1" applyProtection="1">
      <alignment horizontal="center" vertical="top"/>
      <protection locked="0"/>
    </xf>
    <xf numFmtId="0" fontId="11" fillId="0" borderId="0" xfId="0" applyFont="1" applyBorder="1" applyAlignment="1" applyProtection="1">
      <alignment horizontal="left"/>
      <protection locked="0"/>
    </xf>
    <xf numFmtId="0" fontId="0" fillId="0" borderId="19" xfId="0" applyFont="1" applyBorder="1" applyAlignment="1" applyProtection="1">
      <alignment horizontal="left"/>
      <protection locked="0"/>
    </xf>
    <xf numFmtId="0" fontId="0" fillId="0" borderId="20" xfId="0" applyFont="1" applyBorder="1" applyAlignment="1" applyProtection="1">
      <alignment horizontal="left"/>
      <protection locked="0"/>
    </xf>
    <xf numFmtId="0" fontId="5" fillId="0" borderId="20" xfId="0" applyFont="1" applyBorder="1" applyAlignment="1" applyProtection="1">
      <alignment/>
      <protection locked="0"/>
    </xf>
    <xf numFmtId="0" fontId="0" fillId="0" borderId="21" xfId="0" applyFont="1" applyBorder="1" applyAlignment="1" applyProtection="1">
      <alignment horizontal="left"/>
      <protection locked="0"/>
    </xf>
    <xf numFmtId="0" fontId="0" fillId="0" borderId="10" xfId="0" applyFont="1" applyBorder="1" applyAlignment="1" applyProtection="1">
      <alignment horizontal="left"/>
      <protection locked="0"/>
    </xf>
    <xf numFmtId="0" fontId="0" fillId="0" borderId="15" xfId="0" applyFont="1" applyBorder="1" applyAlignment="1" applyProtection="1">
      <alignment horizontal="left"/>
      <protection locked="0"/>
    </xf>
    <xf numFmtId="0" fontId="0" fillId="0" borderId="16" xfId="0" applyFont="1" applyBorder="1" applyAlignment="1" applyProtection="1">
      <alignment horizontal="left"/>
      <protection locked="0"/>
    </xf>
    <xf numFmtId="0" fontId="0" fillId="0" borderId="22" xfId="0" applyFont="1" applyBorder="1" applyAlignment="1" applyProtection="1">
      <alignment horizontal="left"/>
      <protection locked="0"/>
    </xf>
    <xf numFmtId="0" fontId="0" fillId="0" borderId="10" xfId="0" applyFont="1" applyBorder="1" applyAlignment="1" applyProtection="1" quotePrefix="1">
      <alignment horizontal="left"/>
      <protection locked="0"/>
    </xf>
    <xf numFmtId="10" fontId="18" fillId="0" borderId="0" xfId="59" applyNumberFormat="1" applyFont="1" applyBorder="1" applyAlignment="1" applyProtection="1">
      <alignment horizontal="center"/>
      <protection locked="0"/>
    </xf>
    <xf numFmtId="10" fontId="18" fillId="0" borderId="0" xfId="59" applyNumberFormat="1" applyFont="1" applyBorder="1" applyAlignment="1" applyProtection="1">
      <alignment/>
      <protection locked="0"/>
    </xf>
    <xf numFmtId="175" fontId="19" fillId="0" borderId="0" xfId="42" applyNumberFormat="1" applyFont="1" applyBorder="1" applyAlignment="1" applyProtection="1">
      <alignment/>
      <protection locked="0"/>
    </xf>
    <xf numFmtId="0" fontId="13" fillId="0" borderId="0" xfId="0" applyFont="1" applyBorder="1" applyAlignment="1" applyProtection="1">
      <alignment horizontal="right"/>
      <protection locked="0"/>
    </xf>
    <xf numFmtId="0" fontId="0" fillId="0" borderId="17" xfId="0" applyFont="1" applyBorder="1" applyAlignment="1" applyProtection="1">
      <alignment/>
      <protection locked="0"/>
    </xf>
    <xf numFmtId="0" fontId="13" fillId="0" borderId="17" xfId="0" applyFont="1" applyFill="1" applyBorder="1" applyAlignment="1" applyProtection="1">
      <alignment/>
      <protection locked="0"/>
    </xf>
    <xf numFmtId="0" fontId="13" fillId="0" borderId="0"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0" xfId="0" applyFont="1" applyFill="1" applyBorder="1" applyAlignment="1" applyProtection="1">
      <alignment/>
      <protection locked="0"/>
    </xf>
    <xf numFmtId="0" fontId="5" fillId="0" borderId="0" xfId="0" applyFont="1" applyBorder="1" applyAlignment="1" applyProtection="1">
      <alignment/>
      <protection locked="0"/>
    </xf>
    <xf numFmtId="0" fontId="5" fillId="0" borderId="0" xfId="0" applyFont="1" applyFill="1" applyBorder="1" applyAlignment="1" applyProtection="1">
      <alignment horizontal="left"/>
      <protection locked="0"/>
    </xf>
    <xf numFmtId="0" fontId="3" fillId="0" borderId="0" xfId="0" applyFont="1" applyFill="1" applyBorder="1" applyAlignment="1" applyProtection="1">
      <alignment horizontal="left"/>
      <protection locked="0"/>
    </xf>
    <xf numFmtId="0" fontId="0" fillId="0" borderId="0" xfId="0" applyFont="1" applyFill="1" applyBorder="1" applyAlignment="1" applyProtection="1">
      <alignment horizontal="left"/>
      <protection locked="0"/>
    </xf>
    <xf numFmtId="10" fontId="18" fillId="0" borderId="0" xfId="59" applyNumberFormat="1" applyFont="1" applyFill="1" applyBorder="1" applyAlignment="1" applyProtection="1">
      <alignment horizontal="center"/>
      <protection locked="0"/>
    </xf>
    <xf numFmtId="0" fontId="0" fillId="0" borderId="17" xfId="0" applyFont="1" applyBorder="1" applyAlignment="1" applyProtection="1">
      <alignment horizontal="left"/>
      <protection locked="0"/>
    </xf>
    <xf numFmtId="0" fontId="19" fillId="0" borderId="0" xfId="0" applyFont="1" applyBorder="1" applyAlignment="1" applyProtection="1">
      <alignment horizontal="left"/>
      <protection locked="0"/>
    </xf>
    <xf numFmtId="175" fontId="3" fillId="0" borderId="0" xfId="42" applyNumberFormat="1" applyFont="1" applyBorder="1" applyAlignment="1" applyProtection="1">
      <alignment horizontal="left"/>
      <protection locked="0"/>
    </xf>
    <xf numFmtId="175" fontId="3" fillId="0" borderId="0" xfId="42" applyNumberFormat="1" applyFont="1" applyBorder="1" applyAlignment="1" applyProtection="1">
      <alignment/>
      <protection locked="0"/>
    </xf>
    <xf numFmtId="0" fontId="0" fillId="0" borderId="0" xfId="0" applyFont="1" applyBorder="1" applyAlignment="1" applyProtection="1">
      <alignment wrapText="1"/>
      <protection locked="0"/>
    </xf>
    <xf numFmtId="0" fontId="13" fillId="0" borderId="20" xfId="0" applyFont="1" applyBorder="1" applyAlignment="1" applyProtection="1">
      <alignment horizontal="left"/>
      <protection locked="0"/>
    </xf>
    <xf numFmtId="0" fontId="0" fillId="0" borderId="0" xfId="0" applyFont="1" applyBorder="1" applyAlignment="1" applyProtection="1" quotePrefix="1">
      <alignment horizontal="left"/>
      <protection locked="0"/>
    </xf>
    <xf numFmtId="0" fontId="24" fillId="0" borderId="0" xfId="0" applyFont="1" applyBorder="1" applyAlignment="1" applyProtection="1">
      <alignment vertical="center" wrapText="1"/>
      <protection locked="0"/>
    </xf>
    <xf numFmtId="0" fontId="24" fillId="0" borderId="0" xfId="0" applyFont="1" applyBorder="1" applyAlignment="1" applyProtection="1">
      <alignment vertical="justify" wrapText="1"/>
      <protection locked="0"/>
    </xf>
    <xf numFmtId="0" fontId="65" fillId="0" borderId="0" xfId="0" applyFont="1" applyBorder="1" applyAlignment="1" applyProtection="1">
      <alignment vertical="justify" wrapText="1"/>
      <protection locked="0"/>
    </xf>
    <xf numFmtId="0" fontId="3" fillId="0" borderId="0" xfId="0" applyFont="1" applyBorder="1" applyAlignment="1" applyProtection="1">
      <alignment horizontal="center" vertical="center" wrapText="1"/>
      <protection locked="0"/>
    </xf>
    <xf numFmtId="0" fontId="3" fillId="0" borderId="0" xfId="0" applyFont="1" applyBorder="1" applyAlignment="1" applyProtection="1">
      <alignment horizontal="center" vertical="justify" wrapText="1"/>
      <protection locked="0"/>
    </xf>
    <xf numFmtId="175" fontId="3" fillId="0" borderId="0" xfId="42" applyNumberFormat="1" applyFont="1" applyBorder="1" applyAlignment="1" applyProtection="1">
      <alignment/>
      <protection locked="0"/>
    </xf>
    <xf numFmtId="197" fontId="24" fillId="0" borderId="0" xfId="0" applyNumberFormat="1" applyFont="1" applyBorder="1" applyAlignment="1" applyProtection="1">
      <alignment/>
      <protection locked="0"/>
    </xf>
    <xf numFmtId="175" fontId="24" fillId="0" borderId="0" xfId="42" applyNumberFormat="1" applyFont="1" applyBorder="1" applyAlignment="1" applyProtection="1">
      <alignment horizontal="center"/>
      <protection locked="0"/>
    </xf>
    <xf numFmtId="0" fontId="24" fillId="0" borderId="0" xfId="0" applyFont="1" applyBorder="1" applyAlignment="1" applyProtection="1">
      <alignment horizontal="center" vertical="center" wrapText="1"/>
      <protection locked="0"/>
    </xf>
    <xf numFmtId="175" fontId="24" fillId="0" borderId="0" xfId="42" applyNumberFormat="1" applyFont="1" applyBorder="1" applyAlignment="1" applyProtection="1">
      <alignment/>
      <protection locked="0"/>
    </xf>
    <xf numFmtId="176" fontId="27" fillId="0" borderId="0" xfId="42" applyNumberFormat="1" applyFont="1" applyBorder="1" applyAlignment="1" applyProtection="1">
      <alignment horizontal="center"/>
      <protection hidden="1"/>
    </xf>
    <xf numFmtId="0" fontId="37" fillId="0" borderId="18" xfId="0" applyFont="1" applyBorder="1" applyAlignment="1" applyProtection="1">
      <alignment horizontal="center"/>
      <protection hidden="1"/>
    </xf>
    <xf numFmtId="0" fontId="39" fillId="0" borderId="0" xfId="0" applyFont="1" applyBorder="1" applyAlignment="1" applyProtection="1">
      <alignment horizontal="center" vertical="top"/>
      <protection hidden="1"/>
    </xf>
    <xf numFmtId="0" fontId="37" fillId="0" borderId="18" xfId="0" applyFont="1" applyBorder="1" applyAlignment="1" applyProtection="1">
      <alignment horizontal="center" vertical="center"/>
      <protection hidden="1"/>
    </xf>
    <xf numFmtId="0" fontId="4" fillId="0" borderId="18" xfId="0" applyFont="1" applyBorder="1" applyAlignment="1" applyProtection="1">
      <alignment horizontal="center"/>
      <protection hidden="1"/>
    </xf>
    <xf numFmtId="0" fontId="4" fillId="0" borderId="18" xfId="0" applyFont="1" applyBorder="1" applyAlignment="1" applyProtection="1">
      <alignment horizontal="center" vertical="center"/>
      <protection hidden="1"/>
    </xf>
    <xf numFmtId="0" fontId="3" fillId="0" borderId="0" xfId="0" applyFont="1" applyBorder="1" applyAlignment="1" applyProtection="1">
      <alignment horizontal="center"/>
      <protection hidden="1"/>
    </xf>
    <xf numFmtId="0" fontId="3" fillId="0" borderId="0" xfId="0" applyFont="1" applyAlignment="1" applyProtection="1">
      <alignment/>
      <protection hidden="1"/>
    </xf>
    <xf numFmtId="0" fontId="3" fillId="0" borderId="0" xfId="0" applyFont="1" applyBorder="1" applyAlignment="1" applyProtection="1">
      <alignment/>
      <protection hidden="1"/>
    </xf>
    <xf numFmtId="0" fontId="3" fillId="0" borderId="0" xfId="0" applyFont="1" applyFill="1" applyBorder="1" applyAlignment="1" applyProtection="1">
      <alignment horizontal="left"/>
      <protection hidden="1"/>
    </xf>
    <xf numFmtId="0" fontId="4" fillId="0" borderId="0" xfId="0" applyFont="1" applyBorder="1" applyAlignment="1" applyProtection="1">
      <alignment horizontal="center"/>
      <protection hidden="1"/>
    </xf>
    <xf numFmtId="0" fontId="0" fillId="0" borderId="0" xfId="0" applyFont="1" applyBorder="1" applyAlignment="1" applyProtection="1">
      <alignment horizontal="left"/>
      <protection hidden="1"/>
    </xf>
    <xf numFmtId="0" fontId="13" fillId="0" borderId="0" xfId="0" applyFont="1" applyBorder="1" applyAlignment="1">
      <alignment vertical="center"/>
    </xf>
    <xf numFmtId="0" fontId="18" fillId="0" borderId="0" xfId="0" applyFont="1" applyBorder="1" applyAlignment="1">
      <alignment vertical="center"/>
    </xf>
    <xf numFmtId="0" fontId="18" fillId="0" borderId="18" xfId="0" applyFont="1" applyBorder="1" applyAlignment="1">
      <alignment horizontal="center" vertical="center"/>
    </xf>
    <xf numFmtId="0" fontId="13" fillId="0" borderId="0" xfId="0" applyFont="1" applyBorder="1" applyAlignment="1">
      <alignment vertical="center"/>
    </xf>
    <xf numFmtId="0" fontId="13" fillId="0" borderId="17" xfId="0" applyFont="1" applyBorder="1" applyAlignment="1">
      <alignment vertical="center"/>
    </xf>
    <xf numFmtId="0" fontId="13" fillId="0" borderId="0" xfId="0" applyFont="1" applyBorder="1" applyAlignment="1">
      <alignment/>
    </xf>
    <xf numFmtId="0" fontId="13" fillId="0" borderId="24" xfId="0" applyFont="1" applyBorder="1" applyAlignment="1">
      <alignment vertical="center"/>
    </xf>
    <xf numFmtId="0" fontId="13" fillId="0" borderId="23" xfId="0" applyFont="1" applyBorder="1" applyAlignment="1">
      <alignment vertical="center"/>
    </xf>
    <xf numFmtId="49" fontId="19" fillId="0" borderId="26" xfId="0" applyNumberFormat="1" applyFont="1" applyBorder="1" applyAlignment="1">
      <alignment vertical="center"/>
    </xf>
    <xf numFmtId="0" fontId="13" fillId="0" borderId="0" xfId="0" applyFont="1" applyBorder="1" applyAlignment="1">
      <alignment/>
    </xf>
    <xf numFmtId="0" fontId="13" fillId="0" borderId="0" xfId="0" applyFont="1" applyBorder="1" applyAlignment="1">
      <alignment vertical="top"/>
    </xf>
    <xf numFmtId="49" fontId="13" fillId="0" borderId="18" xfId="0" applyNumberFormat="1" applyFont="1" applyBorder="1" applyAlignment="1">
      <alignment horizontal="center" vertical="center"/>
    </xf>
    <xf numFmtId="0" fontId="13" fillId="0" borderId="25" xfId="0" applyFont="1" applyBorder="1" applyAlignment="1">
      <alignment vertical="center"/>
    </xf>
    <xf numFmtId="0" fontId="13" fillId="0" borderId="10" xfId="0" applyFont="1" applyBorder="1" applyAlignment="1">
      <alignment vertical="center"/>
    </xf>
    <xf numFmtId="49" fontId="13" fillId="0" borderId="17" xfId="0" applyNumberFormat="1" applyFont="1" applyBorder="1" applyAlignment="1">
      <alignment/>
    </xf>
    <xf numFmtId="49" fontId="13" fillId="0" borderId="18" xfId="0" applyNumberFormat="1" applyFont="1" applyBorder="1" applyAlignment="1">
      <alignment vertical="center"/>
    </xf>
    <xf numFmtId="0" fontId="13" fillId="0" borderId="22" xfId="0" applyFont="1" applyBorder="1" applyAlignment="1">
      <alignment vertical="center"/>
    </xf>
    <xf numFmtId="49" fontId="18" fillId="0" borderId="18" xfId="0" applyNumberFormat="1" applyFont="1" applyBorder="1" applyAlignment="1">
      <alignment vertical="center" shrinkToFit="1"/>
    </xf>
    <xf numFmtId="49" fontId="19" fillId="0" borderId="18" xfId="0" applyNumberFormat="1" applyFont="1" applyBorder="1" applyAlignment="1">
      <alignment horizontal="center" vertical="center"/>
    </xf>
    <xf numFmtId="49" fontId="18" fillId="0" borderId="0" xfId="0" applyNumberFormat="1" applyFont="1" applyBorder="1" applyAlignment="1">
      <alignment vertical="center"/>
    </xf>
    <xf numFmtId="0" fontId="13" fillId="0" borderId="24" xfId="0" applyFont="1" applyBorder="1" applyAlignment="1">
      <alignment vertical="center"/>
    </xf>
    <xf numFmtId="49" fontId="19" fillId="0" borderId="18" xfId="0" applyNumberFormat="1" applyFont="1" applyBorder="1" applyAlignment="1">
      <alignment vertical="center"/>
    </xf>
    <xf numFmtId="0" fontId="13" fillId="0" borderId="10" xfId="0" applyFont="1" applyBorder="1" applyAlignment="1">
      <alignment vertical="center"/>
    </xf>
    <xf numFmtId="0" fontId="13" fillId="0" borderId="17" xfId="0" applyFont="1" applyBorder="1" applyAlignment="1">
      <alignment vertical="center"/>
    </xf>
    <xf numFmtId="0" fontId="13" fillId="0" borderId="25" xfId="0" applyFont="1" applyBorder="1" applyAlignment="1">
      <alignment vertical="center"/>
    </xf>
    <xf numFmtId="0" fontId="13" fillId="0" borderId="19" xfId="0" applyFont="1" applyBorder="1" applyAlignment="1">
      <alignment vertical="center"/>
    </xf>
    <xf numFmtId="0" fontId="13" fillId="0" borderId="20" xfId="0" applyFont="1" applyBorder="1" applyAlignment="1">
      <alignment vertical="center"/>
    </xf>
    <xf numFmtId="0" fontId="13" fillId="0" borderId="20" xfId="0"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13" fillId="0" borderId="16" xfId="0" applyFont="1" applyBorder="1" applyAlignment="1">
      <alignment vertical="center"/>
    </xf>
    <xf numFmtId="0" fontId="13" fillId="0" borderId="21" xfId="0" applyFont="1" applyBorder="1" applyAlignment="1">
      <alignment vertical="center"/>
    </xf>
    <xf numFmtId="49" fontId="19" fillId="0" borderId="27" xfId="0" applyNumberFormat="1" applyFont="1" applyBorder="1" applyAlignment="1">
      <alignment horizontal="center" vertical="center"/>
    </xf>
    <xf numFmtId="49" fontId="19" fillId="0" borderId="24" xfId="0" applyNumberFormat="1" applyFont="1" applyBorder="1" applyAlignment="1">
      <alignment horizontal="center" vertical="center"/>
    </xf>
    <xf numFmtId="49" fontId="18" fillId="0" borderId="16" xfId="0" applyNumberFormat="1" applyFont="1" applyBorder="1" applyAlignment="1">
      <alignmen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22" xfId="0" applyFont="1" applyBorder="1" applyAlignment="1">
      <alignment horizontal="center" vertical="center"/>
    </xf>
    <xf numFmtId="0" fontId="13" fillId="0" borderId="19"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vertical="center"/>
    </xf>
    <xf numFmtId="0" fontId="13" fillId="0" borderId="18" xfId="0" applyFont="1" applyBorder="1" applyAlignment="1" quotePrefix="1">
      <alignment vertical="center"/>
    </xf>
    <xf numFmtId="49" fontId="13" fillId="0" borderId="18" xfId="0" applyNumberFormat="1" applyFont="1" applyBorder="1" applyAlignment="1" quotePrefix="1">
      <alignment vertical="center"/>
    </xf>
    <xf numFmtId="49" fontId="13" fillId="0" borderId="0" xfId="0" applyNumberFormat="1" applyFont="1" applyBorder="1" applyAlignment="1">
      <alignment vertical="center"/>
    </xf>
    <xf numFmtId="0" fontId="13" fillId="0" borderId="28" xfId="0" applyFont="1" applyBorder="1" applyAlignment="1">
      <alignment vertical="center"/>
    </xf>
    <xf numFmtId="0" fontId="13" fillId="0" borderId="19" xfId="0" applyFont="1" applyBorder="1" applyAlignment="1">
      <alignment vertical="center"/>
    </xf>
    <xf numFmtId="0" fontId="13" fillId="0" borderId="15" xfId="0" applyFont="1" applyBorder="1" applyAlignment="1">
      <alignment vertical="center"/>
    </xf>
    <xf numFmtId="0" fontId="13" fillId="0" borderId="0" xfId="0" applyFont="1" applyBorder="1" applyAlignment="1">
      <alignment horizontal="center" vertical="center"/>
    </xf>
    <xf numFmtId="0" fontId="13" fillId="0" borderId="18" xfId="0" applyFont="1" applyBorder="1" applyAlignment="1">
      <alignment vertical="center"/>
    </xf>
    <xf numFmtId="3" fontId="18" fillId="0" borderId="0" xfId="0" applyNumberFormat="1" applyFont="1" applyBorder="1" applyAlignment="1">
      <alignment vertical="center"/>
    </xf>
    <xf numFmtId="49" fontId="18" fillId="0" borderId="0" xfId="0" applyNumberFormat="1" applyFont="1" applyBorder="1" applyAlignment="1">
      <alignment horizontal="center" vertical="center"/>
    </xf>
    <xf numFmtId="0" fontId="0" fillId="0" borderId="0" xfId="0" applyFont="1" applyBorder="1" applyAlignment="1">
      <alignment horizontal="center" vertical="center"/>
    </xf>
    <xf numFmtId="49" fontId="19" fillId="0" borderId="29" xfId="0" applyNumberFormat="1" applyFont="1" applyBorder="1" applyAlignment="1">
      <alignment horizontal="center" vertical="center"/>
    </xf>
    <xf numFmtId="0" fontId="18" fillId="0" borderId="16" xfId="0" applyFont="1" applyBorder="1" applyAlignment="1">
      <alignment vertical="center"/>
    </xf>
    <xf numFmtId="0" fontId="18" fillId="0" borderId="17" xfId="0" applyFont="1" applyBorder="1" applyAlignment="1">
      <alignment vertical="center"/>
    </xf>
    <xf numFmtId="0" fontId="13" fillId="0" borderId="21" xfId="0" applyFont="1" applyBorder="1" applyAlignment="1">
      <alignment vertical="center"/>
    </xf>
    <xf numFmtId="3" fontId="18" fillId="0" borderId="20" xfId="0" applyNumberFormat="1" applyFont="1" applyBorder="1" applyAlignment="1">
      <alignment vertical="center"/>
    </xf>
    <xf numFmtId="0" fontId="18" fillId="0" borderId="0" xfId="0" applyFont="1" applyBorder="1" applyAlignment="1">
      <alignment vertical="top"/>
    </xf>
    <xf numFmtId="0" fontId="18" fillId="0" borderId="20" xfId="0" applyFont="1" applyBorder="1" applyAlignment="1">
      <alignment vertical="center"/>
    </xf>
    <xf numFmtId="0" fontId="19" fillId="0" borderId="18" xfId="0" applyFont="1" applyBorder="1" applyAlignment="1">
      <alignment horizontal="center" vertical="center"/>
    </xf>
    <xf numFmtId="0" fontId="18" fillId="0" borderId="10" xfId="0" applyFont="1" applyBorder="1" applyAlignment="1">
      <alignment vertical="center"/>
    </xf>
    <xf numFmtId="49" fontId="19" fillId="0" borderId="18" xfId="0" applyNumberFormat="1" applyFont="1" applyBorder="1" applyAlignment="1">
      <alignment vertical="center" shrinkToFit="1"/>
    </xf>
    <xf numFmtId="49" fontId="23" fillId="0" borderId="18" xfId="0" applyNumberFormat="1" applyFont="1" applyBorder="1" applyAlignment="1">
      <alignment horizontal="center" vertical="center"/>
    </xf>
    <xf numFmtId="0" fontId="7" fillId="0" borderId="18" xfId="0" applyFont="1" applyBorder="1" applyAlignment="1">
      <alignment horizontal="center" vertical="top"/>
    </xf>
    <xf numFmtId="49" fontId="13" fillId="0" borderId="24" xfId="0" applyNumberFormat="1" applyFont="1" applyBorder="1" applyAlignment="1">
      <alignment vertical="center"/>
    </xf>
    <xf numFmtId="0" fontId="7" fillId="0" borderId="25" xfId="0" applyFont="1" applyBorder="1" applyAlignment="1">
      <alignment horizontal="center" vertical="top"/>
    </xf>
    <xf numFmtId="0" fontId="7" fillId="0" borderId="23" xfId="0" applyFont="1" applyBorder="1" applyAlignment="1">
      <alignment horizontal="center" vertical="top"/>
    </xf>
    <xf numFmtId="0" fontId="7" fillId="0" borderId="28" xfId="0" applyFont="1" applyBorder="1" applyAlignment="1">
      <alignment horizontal="center" vertical="top"/>
    </xf>
    <xf numFmtId="0" fontId="6" fillId="0" borderId="0" xfId="53" applyFont="1" applyAlignment="1" applyProtection="1">
      <alignment horizontal="center"/>
      <protection locked="0"/>
    </xf>
    <xf numFmtId="175" fontId="23" fillId="0" borderId="0" xfId="42" applyNumberFormat="1" applyFont="1" applyBorder="1" applyAlignment="1" applyProtection="1">
      <alignment horizontal="center"/>
      <protection hidden="1"/>
    </xf>
    <xf numFmtId="0" fontId="19" fillId="0" borderId="15" xfId="0" applyFont="1" applyBorder="1" applyAlignment="1" applyProtection="1">
      <alignment horizontal="center"/>
      <protection locked="0"/>
    </xf>
    <xf numFmtId="0" fontId="19" fillId="0" borderId="16" xfId="0" applyFont="1" applyBorder="1" applyAlignment="1" applyProtection="1">
      <alignment horizontal="center"/>
      <protection locked="0"/>
    </xf>
    <xf numFmtId="0" fontId="19" fillId="0" borderId="22" xfId="0" applyFont="1" applyBorder="1" applyAlignment="1" applyProtection="1">
      <alignment horizontal="center"/>
      <protection locked="0"/>
    </xf>
    <xf numFmtId="0" fontId="27" fillId="0" borderId="24" xfId="0" applyFont="1" applyBorder="1" applyAlignment="1" applyProtection="1">
      <alignment horizontal="center" vertical="center"/>
      <protection locked="0"/>
    </xf>
    <xf numFmtId="0" fontId="27" fillId="0" borderId="25" xfId="0" applyFont="1" applyBorder="1" applyAlignment="1" applyProtection="1">
      <alignment horizontal="center" vertical="center"/>
      <protection locked="0"/>
    </xf>
    <xf numFmtId="200" fontId="46" fillId="0" borderId="23" xfId="0" applyNumberFormat="1" applyFont="1" applyBorder="1" applyAlignment="1" applyProtection="1">
      <alignment horizontal="center" wrapText="1"/>
      <protection locked="0"/>
    </xf>
    <xf numFmtId="0" fontId="0" fillId="0" borderId="20" xfId="0" applyBorder="1" applyAlignment="1" applyProtection="1">
      <alignment horizontal="center"/>
      <protection locked="0"/>
    </xf>
    <xf numFmtId="0" fontId="22" fillId="0" borderId="15" xfId="0" applyFont="1" applyBorder="1" applyAlignment="1" applyProtection="1">
      <alignment horizontal="center"/>
      <protection locked="0"/>
    </xf>
    <xf numFmtId="0" fontId="22" fillId="0" borderId="16" xfId="0" applyFont="1" applyBorder="1" applyAlignment="1" applyProtection="1">
      <alignment horizontal="center"/>
      <protection locked="0"/>
    </xf>
    <xf numFmtId="0" fontId="22" fillId="0" borderId="22" xfId="0" applyFont="1" applyBorder="1" applyAlignment="1" applyProtection="1">
      <alignment horizontal="center"/>
      <protection locked="0"/>
    </xf>
    <xf numFmtId="201" fontId="45" fillId="0" borderId="20" xfId="0" applyNumberFormat="1" applyFont="1" applyBorder="1" applyAlignment="1" applyProtection="1">
      <alignment horizontal="center"/>
      <protection locked="0"/>
    </xf>
    <xf numFmtId="0" fontId="45" fillId="0" borderId="20" xfId="0" applyFont="1" applyBorder="1" applyAlignment="1" applyProtection="1">
      <alignment horizontal="center"/>
      <protection locked="0"/>
    </xf>
    <xf numFmtId="0" fontId="10" fillId="0" borderId="20" xfId="0" applyFont="1" applyBorder="1" applyAlignment="1" applyProtection="1">
      <alignment horizontal="center" vertical="center" shrinkToFit="1"/>
      <protection locked="0"/>
    </xf>
    <xf numFmtId="0" fontId="0" fillId="0" borderId="20" xfId="0" applyFont="1" applyBorder="1" applyAlignment="1" applyProtection="1">
      <alignment horizontal="center"/>
      <protection locked="0"/>
    </xf>
    <xf numFmtId="175" fontId="16" fillId="0" borderId="20" xfId="42" applyNumberFormat="1" applyFont="1" applyBorder="1" applyAlignment="1" applyProtection="1">
      <alignment horizontal="center"/>
      <protection locked="0"/>
    </xf>
    <xf numFmtId="0" fontId="3" fillId="0" borderId="20" xfId="0" applyFont="1" applyBorder="1" applyAlignment="1" applyProtection="1">
      <alignment horizontal="center"/>
      <protection locked="0"/>
    </xf>
    <xf numFmtId="49" fontId="38" fillId="0" borderId="24" xfId="0" applyNumberFormat="1" applyFont="1" applyBorder="1" applyAlignment="1" applyProtection="1">
      <alignment horizontal="center" vertical="center"/>
      <protection locked="0"/>
    </xf>
    <xf numFmtId="49" fontId="38" fillId="0" borderId="25" xfId="0" applyNumberFormat="1" applyFont="1" applyBorder="1" applyAlignment="1" applyProtection="1" quotePrefix="1">
      <alignment horizontal="center" vertical="center"/>
      <protection locked="0"/>
    </xf>
    <xf numFmtId="0" fontId="6" fillId="0" borderId="24" xfId="53" applyFont="1" applyBorder="1" applyAlignment="1" applyProtection="1">
      <alignment horizontal="center"/>
      <protection locked="0"/>
    </xf>
    <xf numFmtId="0" fontId="6" fillId="0" borderId="23" xfId="53" applyFont="1" applyBorder="1" applyAlignment="1" applyProtection="1">
      <alignment horizontal="center"/>
      <protection locked="0"/>
    </xf>
    <xf numFmtId="0" fontId="6" fillId="0" borderId="25" xfId="53" applyFont="1" applyBorder="1" applyAlignment="1" applyProtection="1">
      <alignment horizontal="center"/>
      <protection locked="0"/>
    </xf>
    <xf numFmtId="175" fontId="5" fillId="0" borderId="20" xfId="42" applyNumberFormat="1" applyFont="1" applyBorder="1" applyAlignment="1" applyProtection="1">
      <alignment horizontal="center" vertical="center"/>
      <protection locked="0"/>
    </xf>
    <xf numFmtId="0" fontId="6" fillId="0" borderId="24" xfId="53" applyFont="1" applyBorder="1" applyAlignment="1" applyProtection="1">
      <alignment horizontal="center" vertical="center" wrapText="1"/>
      <protection locked="0"/>
    </xf>
    <xf numFmtId="0" fontId="6" fillId="0" borderId="23" xfId="53" applyFont="1" applyBorder="1" applyAlignment="1" applyProtection="1">
      <alignment horizontal="center" vertical="center" wrapText="1"/>
      <protection locked="0"/>
    </xf>
    <xf numFmtId="0" fontId="6" fillId="0" borderId="25" xfId="53" applyFont="1" applyBorder="1" applyAlignment="1" applyProtection="1">
      <alignment horizontal="center" vertical="center" wrapText="1"/>
      <protection locked="0"/>
    </xf>
    <xf numFmtId="175" fontId="10" fillId="0" borderId="30" xfId="42" applyNumberFormat="1" applyFont="1" applyBorder="1" applyAlignment="1" applyProtection="1">
      <alignment horizontal="center"/>
      <protection hidden="1"/>
    </xf>
    <xf numFmtId="0" fontId="15" fillId="0" borderId="0" xfId="0" applyFont="1" applyBorder="1" applyAlignment="1" applyProtection="1">
      <alignment horizontal="center"/>
      <protection locked="0"/>
    </xf>
    <xf numFmtId="175" fontId="5" fillId="0" borderId="20" xfId="42" applyNumberFormat="1" applyFont="1" applyBorder="1" applyAlignment="1" applyProtection="1">
      <alignment horizontal="center"/>
      <protection hidden="1"/>
    </xf>
    <xf numFmtId="175" fontId="5" fillId="0" borderId="20" xfId="42" applyNumberFormat="1" applyFont="1" applyBorder="1" applyAlignment="1" applyProtection="1">
      <alignment horizontal="center"/>
      <protection locked="0"/>
    </xf>
    <xf numFmtId="175" fontId="23" fillId="0" borderId="20" xfId="42" applyNumberFormat="1" applyFont="1" applyBorder="1" applyAlignment="1" applyProtection="1">
      <alignment horizontal="center"/>
      <protection hidden="1"/>
    </xf>
    <xf numFmtId="175" fontId="16" fillId="0" borderId="20" xfId="42" applyNumberFormat="1" applyFont="1" applyBorder="1" applyAlignment="1" applyProtection="1">
      <alignment horizontal="center"/>
      <protection hidden="1"/>
    </xf>
    <xf numFmtId="175" fontId="10" fillId="0" borderId="20" xfId="42" applyNumberFormat="1" applyFont="1" applyBorder="1" applyAlignment="1" applyProtection="1">
      <alignment horizontal="center" vertical="center"/>
      <protection locked="0"/>
    </xf>
    <xf numFmtId="0" fontId="13" fillId="0" borderId="10" xfId="0" applyFont="1" applyBorder="1" applyAlignment="1" applyProtection="1">
      <alignment horizontal="justify" vertical="center" wrapText="1"/>
      <protection locked="0"/>
    </xf>
    <xf numFmtId="0" fontId="0" fillId="0" borderId="0" xfId="0" applyAlignment="1" applyProtection="1">
      <alignment horizontal="justify" vertical="center" wrapText="1"/>
      <protection locked="0"/>
    </xf>
    <xf numFmtId="0" fontId="0" fillId="0" borderId="10" xfId="0" applyBorder="1" applyAlignment="1" applyProtection="1">
      <alignment horizontal="justify" vertical="center" wrapText="1"/>
      <protection locked="0"/>
    </xf>
    <xf numFmtId="200" fontId="46" fillId="0" borderId="20" xfId="0" applyNumberFormat="1" applyFont="1" applyBorder="1" applyAlignment="1" applyProtection="1">
      <alignment horizontal="center" wrapText="1"/>
      <protection locked="0"/>
    </xf>
    <xf numFmtId="175" fontId="16" fillId="0" borderId="20" xfId="42" applyNumberFormat="1" applyFont="1" applyBorder="1" applyAlignment="1" applyProtection="1">
      <alignment horizontal="center" vertical="center"/>
      <protection locked="0"/>
    </xf>
    <xf numFmtId="0" fontId="19" fillId="0" borderId="24" xfId="0" applyFont="1" applyBorder="1" applyAlignment="1" applyProtection="1">
      <alignment horizontal="center" vertical="center"/>
      <protection locked="0"/>
    </xf>
    <xf numFmtId="0" fontId="19" fillId="0" borderId="25" xfId="0" applyFont="1" applyBorder="1" applyAlignment="1" applyProtection="1">
      <alignment horizontal="center" vertical="center"/>
      <protection locked="0"/>
    </xf>
    <xf numFmtId="0" fontId="42" fillId="0" borderId="24" xfId="0" applyFont="1" applyBorder="1" applyAlignment="1" applyProtection="1">
      <alignment horizontal="center"/>
      <protection locked="0"/>
    </xf>
    <xf numFmtId="0" fontId="42" fillId="0" borderId="25" xfId="0" applyFont="1" applyBorder="1" applyAlignment="1" applyProtection="1">
      <alignment horizontal="center"/>
      <protection locked="0"/>
    </xf>
    <xf numFmtId="175" fontId="10" fillId="0" borderId="20" xfId="0" applyNumberFormat="1" applyFont="1" applyBorder="1" applyAlignment="1" applyProtection="1">
      <alignment horizontal="center"/>
      <protection locked="0"/>
    </xf>
    <xf numFmtId="0" fontId="10" fillId="0" borderId="20" xfId="0" applyFont="1" applyBorder="1" applyAlignment="1" applyProtection="1">
      <alignment horizontal="center"/>
      <protection locked="0"/>
    </xf>
    <xf numFmtId="0" fontId="0" fillId="0" borderId="24" xfId="0" applyFont="1" applyBorder="1" applyAlignment="1" applyProtection="1">
      <alignment horizontal="center"/>
      <protection locked="0"/>
    </xf>
    <xf numFmtId="0" fontId="0" fillId="0" borderId="25" xfId="0" applyFont="1" applyBorder="1" applyAlignment="1" applyProtection="1">
      <alignment horizontal="center"/>
      <protection locked="0"/>
    </xf>
    <xf numFmtId="175" fontId="16" fillId="0" borderId="20" xfId="0" applyNumberFormat="1" applyFont="1" applyBorder="1" applyAlignment="1" applyProtection="1">
      <alignment horizontal="center"/>
      <protection locked="0"/>
    </xf>
    <xf numFmtId="0" fontId="16" fillId="0" borderId="20" xfId="0" applyFont="1" applyBorder="1" applyAlignment="1" applyProtection="1">
      <alignment horizontal="center"/>
      <protection locked="0"/>
    </xf>
    <xf numFmtId="49" fontId="44" fillId="0" borderId="20" xfId="0" applyNumberFormat="1" applyFont="1" applyBorder="1" applyAlignment="1" applyProtection="1">
      <alignment horizontal="center"/>
      <protection locked="0"/>
    </xf>
    <xf numFmtId="175" fontId="10" fillId="0" borderId="20" xfId="42" applyNumberFormat="1" applyFont="1" applyBorder="1" applyAlignment="1" applyProtection="1">
      <alignment horizontal="center"/>
      <protection locked="0"/>
    </xf>
    <xf numFmtId="0" fontId="13" fillId="0" borderId="24" xfId="0" applyFont="1" applyBorder="1" applyAlignment="1" applyProtection="1">
      <alignment horizontal="center"/>
      <protection locked="0"/>
    </xf>
    <xf numFmtId="0" fontId="13" fillId="0" borderId="25" xfId="0" applyFont="1" applyBorder="1" applyAlignment="1" applyProtection="1">
      <alignment horizontal="center"/>
      <protection locked="0"/>
    </xf>
    <xf numFmtId="0" fontId="19" fillId="0" borderId="24" xfId="0" applyFont="1" applyBorder="1" applyAlignment="1" applyProtection="1">
      <alignment horizontal="left" vertical="center"/>
      <protection locked="0"/>
    </xf>
    <xf numFmtId="0" fontId="19" fillId="0" borderId="23" xfId="0" applyFont="1" applyBorder="1" applyAlignment="1" applyProtection="1">
      <alignment horizontal="left" vertical="center"/>
      <protection locked="0"/>
    </xf>
    <xf numFmtId="0" fontId="19" fillId="0" borderId="25" xfId="0" applyFont="1" applyBorder="1" applyAlignment="1" applyProtection="1">
      <alignment horizontal="left" vertical="center"/>
      <protection locked="0"/>
    </xf>
    <xf numFmtId="200" fontId="10" fillId="0" borderId="20" xfId="0" applyNumberFormat="1" applyFont="1" applyBorder="1" applyAlignment="1" applyProtection="1">
      <alignment horizontal="center"/>
      <protection locked="0"/>
    </xf>
    <xf numFmtId="201" fontId="10" fillId="0" borderId="20" xfId="0" applyNumberFormat="1" applyFont="1" applyBorder="1" applyAlignment="1" applyProtection="1">
      <alignment horizontal="center"/>
      <protection locked="0"/>
    </xf>
    <xf numFmtId="0" fontId="53" fillId="0" borderId="23" xfId="0" applyFont="1" applyBorder="1" applyAlignment="1" applyProtection="1">
      <alignment horizontal="center" vertical="center"/>
      <protection locked="0"/>
    </xf>
    <xf numFmtId="0" fontId="42" fillId="0" borderId="20" xfId="0" applyFont="1" applyBorder="1" applyAlignment="1" applyProtection="1">
      <alignment horizontal="center" vertical="center"/>
      <protection locked="0"/>
    </xf>
    <xf numFmtId="0" fontId="53" fillId="0" borderId="20" xfId="0" applyFont="1" applyBorder="1" applyAlignment="1" applyProtection="1">
      <alignment horizontal="center" vertical="center"/>
      <protection locked="0"/>
    </xf>
    <xf numFmtId="0" fontId="23" fillId="0" borderId="20" xfId="0" applyFont="1" applyBorder="1" applyAlignment="1" applyProtection="1">
      <alignment horizontal="center"/>
      <protection locked="0"/>
    </xf>
    <xf numFmtId="0" fontId="22" fillId="0" borderId="0" xfId="0" applyFont="1" applyAlignment="1" applyProtection="1">
      <alignment horizontal="center" wrapText="1"/>
      <protection locked="0"/>
    </xf>
    <xf numFmtId="0" fontId="34" fillId="0" borderId="15" xfId="0" applyFont="1" applyBorder="1" applyAlignment="1" applyProtection="1">
      <alignment horizontal="center" vertical="center"/>
      <protection locked="0"/>
    </xf>
    <xf numFmtId="0" fontId="34" fillId="0" borderId="22" xfId="0" applyFont="1" applyBorder="1" applyAlignment="1" applyProtection="1">
      <alignment horizontal="center" vertical="center"/>
      <protection locked="0"/>
    </xf>
    <xf numFmtId="0" fontId="34" fillId="0" borderId="10" xfId="0" applyFont="1" applyBorder="1" applyAlignment="1" applyProtection="1">
      <alignment horizontal="center" vertical="center"/>
      <protection locked="0"/>
    </xf>
    <xf numFmtId="0" fontId="34" fillId="0" borderId="17"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1" xfId="0" applyFont="1" applyBorder="1" applyAlignment="1" applyProtection="1">
      <alignment horizontal="center" vertical="center"/>
      <protection locked="0"/>
    </xf>
    <xf numFmtId="49" fontId="10" fillId="0" borderId="20" xfId="0" applyNumberFormat="1"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35" fillId="0" borderId="0" xfId="0" applyFont="1" applyAlignment="1" applyProtection="1">
      <alignment horizontal="center"/>
      <protection locked="0"/>
    </xf>
    <xf numFmtId="0" fontId="22" fillId="0" borderId="0" xfId="0" applyFont="1" applyAlignment="1" applyProtection="1">
      <alignment horizontal="center" vertical="center"/>
      <protection locked="0"/>
    </xf>
    <xf numFmtId="0" fontId="19" fillId="0" borderId="15" xfId="0" applyFont="1" applyBorder="1" applyAlignment="1" applyProtection="1">
      <alignment horizontal="center" vertical="center" wrapText="1"/>
      <protection locked="0"/>
    </xf>
    <xf numFmtId="0" fontId="19" fillId="0" borderId="16" xfId="0" applyFont="1" applyBorder="1" applyAlignment="1" applyProtection="1">
      <alignment horizontal="center" vertical="center" wrapText="1"/>
      <protection locked="0"/>
    </xf>
    <xf numFmtId="0" fontId="19" fillId="0" borderId="19" xfId="0" applyFont="1" applyBorder="1" applyAlignment="1" applyProtection="1">
      <alignment horizontal="center" vertical="center" wrapText="1"/>
      <protection locked="0"/>
    </xf>
    <xf numFmtId="0" fontId="19" fillId="0" borderId="20" xfId="0" applyFont="1" applyBorder="1" applyAlignment="1" applyProtection="1">
      <alignment horizontal="center" vertical="center" wrapText="1"/>
      <protection locked="0"/>
    </xf>
    <xf numFmtId="0" fontId="18" fillId="0" borderId="20" xfId="0" applyFont="1" applyBorder="1" applyAlignment="1" applyProtection="1">
      <alignment horizontal="center"/>
      <protection locked="0"/>
    </xf>
    <xf numFmtId="0" fontId="18" fillId="0" borderId="16" xfId="0" applyFont="1" applyBorder="1" applyAlignment="1" applyProtection="1">
      <alignment horizontal="center" vertical="center" wrapText="1"/>
      <protection locked="0"/>
    </xf>
    <xf numFmtId="0" fontId="18" fillId="0" borderId="20" xfId="0" applyFont="1" applyBorder="1" applyAlignment="1" applyProtection="1">
      <alignment horizontal="center" vertical="center" wrapText="1"/>
      <protection locked="0"/>
    </xf>
    <xf numFmtId="0" fontId="38" fillId="0" borderId="0" xfId="0" applyFont="1" applyFill="1" applyBorder="1" applyAlignment="1" applyProtection="1">
      <alignment horizontal="left" vertical="top" wrapText="1"/>
      <protection locked="0"/>
    </xf>
    <xf numFmtId="49" fontId="0" fillId="0" borderId="24" xfId="0" applyNumberFormat="1" applyFont="1" applyBorder="1" applyAlignment="1" applyProtection="1">
      <alignment horizontal="center" vertical="center"/>
      <protection locked="0"/>
    </xf>
    <xf numFmtId="49" fontId="0" fillId="0" borderId="25" xfId="0" applyNumberFormat="1" applyFont="1" applyBorder="1" applyAlignment="1" applyProtection="1" quotePrefix="1">
      <alignment horizontal="center" vertical="center"/>
      <protection locked="0"/>
    </xf>
    <xf numFmtId="49" fontId="13" fillId="0" borderId="24" xfId="0" applyNumberFormat="1" applyFont="1" applyBorder="1" applyAlignment="1" applyProtection="1">
      <alignment horizontal="center" vertical="center"/>
      <protection locked="0"/>
    </xf>
    <xf numFmtId="49" fontId="13" fillId="0" borderId="25" xfId="0" applyNumberFormat="1" applyFont="1" applyBorder="1" applyAlignment="1" applyProtection="1" quotePrefix="1">
      <alignment horizontal="center" vertical="center"/>
      <protection locked="0"/>
    </xf>
    <xf numFmtId="0" fontId="41" fillId="0" borderId="24" xfId="0" applyFont="1" applyBorder="1" applyAlignment="1" applyProtection="1" quotePrefix="1">
      <alignment horizontal="center" vertical="center"/>
      <protection locked="0"/>
    </xf>
    <xf numFmtId="0" fontId="41" fillId="0" borderId="25" xfId="0" applyFont="1" applyBorder="1" applyAlignment="1" applyProtection="1" quotePrefix="1">
      <alignment horizontal="center" vertical="center"/>
      <protection locked="0"/>
    </xf>
    <xf numFmtId="0" fontId="18" fillId="0" borderId="16" xfId="0" applyFont="1" applyBorder="1" applyAlignment="1" applyProtection="1">
      <alignment horizontal="center" vertical="center"/>
      <protection locked="0"/>
    </xf>
    <xf numFmtId="0" fontId="35" fillId="0" borderId="0" xfId="0" applyFont="1" applyBorder="1" applyAlignment="1" applyProtection="1">
      <alignment horizontal="center" vertical="center"/>
      <protection locked="0"/>
    </xf>
    <xf numFmtId="0" fontId="43" fillId="0" borderId="0" xfId="0" applyFont="1" applyBorder="1" applyAlignment="1" applyProtection="1">
      <alignment horizontal="center" vertical="center"/>
      <protection locked="0"/>
    </xf>
    <xf numFmtId="0" fontId="18" fillId="0" borderId="22" xfId="0" applyFont="1" applyBorder="1" applyAlignment="1" applyProtection="1">
      <alignment horizontal="center" vertical="center"/>
      <protection locked="0"/>
    </xf>
    <xf numFmtId="0" fontId="35" fillId="0" borderId="0" xfId="0" applyFont="1" applyBorder="1" applyAlignment="1" applyProtection="1">
      <alignment horizontal="center" vertical="center" wrapText="1"/>
      <protection locked="0"/>
    </xf>
    <xf numFmtId="0" fontId="35" fillId="0" borderId="20" xfId="0" applyFont="1" applyBorder="1" applyAlignment="1" applyProtection="1">
      <alignment horizontal="center" vertical="center" wrapText="1"/>
      <protection locked="0"/>
    </xf>
    <xf numFmtId="0" fontId="51" fillId="0" borderId="15" xfId="0" applyFont="1" applyBorder="1" applyAlignment="1" applyProtection="1">
      <alignment horizontal="center" vertical="center"/>
      <protection locked="0"/>
    </xf>
    <xf numFmtId="0" fontId="51" fillId="0" borderId="22" xfId="0" applyFont="1" applyBorder="1" applyAlignment="1" applyProtection="1">
      <alignment horizontal="center" vertical="center"/>
      <protection locked="0"/>
    </xf>
    <xf numFmtId="0" fontId="51" fillId="0" borderId="19" xfId="0" applyFont="1" applyBorder="1" applyAlignment="1" applyProtection="1">
      <alignment horizontal="center" vertical="center"/>
      <protection locked="0"/>
    </xf>
    <xf numFmtId="0" fontId="51" fillId="0" borderId="21" xfId="0" applyFont="1" applyBorder="1" applyAlignment="1" applyProtection="1">
      <alignment horizontal="center" vertical="center"/>
      <protection locked="0"/>
    </xf>
    <xf numFmtId="9" fontId="0" fillId="0" borderId="20" xfId="0" applyNumberFormat="1" applyBorder="1" applyAlignment="1" applyProtection="1">
      <alignment horizontal="center"/>
      <protection locked="0"/>
    </xf>
    <xf numFmtId="0" fontId="33" fillId="0" borderId="15" xfId="0" applyFont="1" applyBorder="1" applyAlignment="1" applyProtection="1">
      <alignment horizontal="center" vertical="center"/>
      <protection locked="0"/>
    </xf>
    <xf numFmtId="0" fontId="33" fillId="0" borderId="22"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1" xfId="0" applyFont="1" applyBorder="1" applyAlignment="1" applyProtection="1">
      <alignment horizontal="center" vertical="center"/>
      <protection locked="0"/>
    </xf>
    <xf numFmtId="0" fontId="18" fillId="0" borderId="0" xfId="0" applyFont="1" applyAlignment="1" applyProtection="1">
      <alignment horizontal="center" vertical="center"/>
      <protection locked="0"/>
    </xf>
    <xf numFmtId="0" fontId="0" fillId="0" borderId="0" xfId="0" applyBorder="1" applyAlignment="1" applyProtection="1">
      <alignment horizontal="left" vertical="center" wrapText="1"/>
      <protection locked="0"/>
    </xf>
    <xf numFmtId="0" fontId="23" fillId="0" borderId="23" xfId="0" applyFont="1" applyBorder="1" applyAlignment="1" applyProtection="1">
      <alignment horizontal="center"/>
      <protection locked="0"/>
    </xf>
    <xf numFmtId="200" fontId="24" fillId="0" borderId="23" xfId="0" applyNumberFormat="1" applyFont="1" applyBorder="1" applyAlignment="1" applyProtection="1">
      <alignment horizontal="center" vertical="center" wrapText="1"/>
      <protection locked="0"/>
    </xf>
    <xf numFmtId="49" fontId="24" fillId="0" borderId="23" xfId="0" applyNumberFormat="1" applyFont="1" applyBorder="1" applyAlignment="1" applyProtection="1">
      <alignment horizontal="center" vertical="center" wrapText="1"/>
      <protection locked="0"/>
    </xf>
    <xf numFmtId="0" fontId="0" fillId="0" borderId="0" xfId="0" applyFill="1" applyBorder="1" applyAlignment="1" applyProtection="1">
      <alignment horizontal="justify" wrapText="1"/>
      <protection locked="0"/>
    </xf>
    <xf numFmtId="0" fontId="0" fillId="0" borderId="0" xfId="0" applyBorder="1" applyAlignment="1" applyProtection="1">
      <alignment horizontal="justify" vertical="center" wrapText="1"/>
      <protection locked="0"/>
    </xf>
    <xf numFmtId="0" fontId="38" fillId="0" borderId="16" xfId="0" applyFont="1" applyBorder="1" applyAlignment="1" applyProtection="1">
      <alignment horizontal="center"/>
      <protection locked="0"/>
    </xf>
    <xf numFmtId="3" fontId="24" fillId="0" borderId="20" xfId="0" applyNumberFormat="1" applyFont="1" applyBorder="1" applyAlignment="1" applyProtection="1">
      <alignment horizontal="center" wrapText="1"/>
      <protection locked="0"/>
    </xf>
    <xf numFmtId="0" fontId="19" fillId="0" borderId="0"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protection locked="0"/>
    </xf>
    <xf numFmtId="175" fontId="10" fillId="0" borderId="20" xfId="42" applyNumberFormat="1" applyFont="1" applyBorder="1" applyAlignment="1" applyProtection="1">
      <alignment horizontal="center" vertical="center"/>
      <protection hidden="1"/>
    </xf>
    <xf numFmtId="175" fontId="16" fillId="0" borderId="20" xfId="42" applyNumberFormat="1" applyFont="1" applyBorder="1" applyAlignment="1" applyProtection="1">
      <alignment horizontal="center" vertical="center"/>
      <protection hidden="1"/>
    </xf>
    <xf numFmtId="0" fontId="19" fillId="0" borderId="0" xfId="0" applyFont="1" applyBorder="1" applyAlignment="1" applyProtection="1">
      <alignment horizontal="left" vertical="center" wrapText="1"/>
      <protection locked="0"/>
    </xf>
    <xf numFmtId="0" fontId="65" fillId="0" borderId="0" xfId="0" applyFont="1" applyBorder="1" applyAlignment="1" applyProtection="1">
      <alignment horizontal="center" vertical="center" wrapText="1"/>
      <protection locked="0"/>
    </xf>
    <xf numFmtId="17" fontId="24" fillId="0" borderId="24" xfId="0" applyNumberFormat="1" applyFont="1" applyBorder="1" applyAlignment="1" applyProtection="1">
      <alignment horizontal="center"/>
      <protection locked="0"/>
    </xf>
    <xf numFmtId="17" fontId="24" fillId="0" borderId="23" xfId="0" applyNumberFormat="1" applyFont="1" applyBorder="1" applyAlignment="1" applyProtection="1">
      <alignment horizontal="center"/>
      <protection locked="0"/>
    </xf>
    <xf numFmtId="17" fontId="24" fillId="0" borderId="25" xfId="0" applyNumberFormat="1" applyFont="1" applyBorder="1" applyAlignment="1" applyProtection="1">
      <alignment horizontal="center"/>
      <protection locked="0"/>
    </xf>
    <xf numFmtId="175" fontId="3" fillId="0" borderId="18" xfId="42" applyNumberFormat="1" applyFont="1" applyBorder="1" applyAlignment="1" applyProtection="1">
      <alignment horizontal="center"/>
      <protection locked="0"/>
    </xf>
    <xf numFmtId="175" fontId="24" fillId="0" borderId="18" xfId="42" applyNumberFormat="1" applyFont="1" applyBorder="1" applyAlignment="1" applyProtection="1">
      <alignment horizontal="center"/>
      <protection hidden="1"/>
    </xf>
    <xf numFmtId="0" fontId="13" fillId="0" borderId="24" xfId="0" applyFont="1" applyBorder="1" applyAlignment="1" applyProtection="1">
      <alignment horizontal="center" vertical="center"/>
      <protection locked="0"/>
    </xf>
    <xf numFmtId="0" fontId="13" fillId="0" borderId="23" xfId="0" applyFont="1" applyBorder="1" applyAlignment="1" applyProtection="1">
      <alignment horizontal="center" vertical="center"/>
      <protection locked="0"/>
    </xf>
    <xf numFmtId="0" fontId="13" fillId="0" borderId="25" xfId="0" applyFont="1" applyBorder="1" applyAlignment="1" applyProtection="1">
      <alignment horizontal="center" vertical="center"/>
      <protection locked="0"/>
    </xf>
    <xf numFmtId="201" fontId="12" fillId="0" borderId="20" xfId="0" applyNumberFormat="1" applyFont="1" applyBorder="1" applyAlignment="1" applyProtection="1">
      <alignment horizontal="center" vertical="center"/>
      <protection hidden="1"/>
    </xf>
    <xf numFmtId="201" fontId="10" fillId="0" borderId="23" xfId="0" applyNumberFormat="1" applyFont="1" applyBorder="1" applyAlignment="1" applyProtection="1">
      <alignment horizontal="center" vertical="center"/>
      <protection locked="0"/>
    </xf>
    <xf numFmtId="0" fontId="45" fillId="0" borderId="20" xfId="0" applyFont="1" applyBorder="1" applyAlignment="1" applyProtection="1">
      <alignment horizontal="center"/>
      <protection hidden="1"/>
    </xf>
    <xf numFmtId="201" fontId="45" fillId="0" borderId="20" xfId="0" applyNumberFormat="1" applyFont="1" applyBorder="1" applyAlignment="1" applyProtection="1">
      <alignment horizontal="center"/>
      <protection hidden="1"/>
    </xf>
    <xf numFmtId="201" fontId="10" fillId="0" borderId="23" xfId="0" applyNumberFormat="1" applyFont="1" applyBorder="1" applyAlignment="1" applyProtection="1">
      <alignment horizontal="center"/>
      <protection hidden="1"/>
    </xf>
    <xf numFmtId="201" fontId="10" fillId="0" borderId="23" xfId="0" applyNumberFormat="1" applyFont="1" applyBorder="1" applyAlignment="1" applyProtection="1">
      <alignment horizontal="center"/>
      <protection locked="0"/>
    </xf>
    <xf numFmtId="0" fontId="13" fillId="0" borderId="23" xfId="0" applyFont="1" applyBorder="1" applyAlignment="1" applyProtection="1">
      <alignment horizontal="center"/>
      <protection locked="0"/>
    </xf>
    <xf numFmtId="201" fontId="12" fillId="0" borderId="23" xfId="0" applyNumberFormat="1" applyFont="1" applyBorder="1" applyAlignment="1" applyProtection="1">
      <alignment horizontal="center" vertical="center"/>
      <protection hidden="1"/>
    </xf>
    <xf numFmtId="200" fontId="24" fillId="0" borderId="20" xfId="0" applyNumberFormat="1" applyFont="1" applyBorder="1" applyAlignment="1" applyProtection="1">
      <alignment horizontal="center" wrapText="1"/>
      <protection locked="0"/>
    </xf>
    <xf numFmtId="0" fontId="0" fillId="0" borderId="0" xfId="0" applyFont="1" applyAlignment="1" applyProtection="1">
      <alignment horizontal="justify" vertical="center" wrapText="1"/>
      <protection locked="0"/>
    </xf>
    <xf numFmtId="0" fontId="33" fillId="0" borderId="0" xfId="0" applyFont="1" applyAlignment="1" applyProtection="1">
      <alignment horizontal="center" vertical="center"/>
      <protection locked="0"/>
    </xf>
    <xf numFmtId="0" fontId="10" fillId="0" borderId="20" xfId="0" applyFont="1" applyBorder="1" applyAlignment="1" applyProtection="1">
      <alignment horizontal="center"/>
      <protection hidden="1"/>
    </xf>
    <xf numFmtId="0" fontId="22" fillId="0" borderId="0" xfId="0" applyFont="1" applyAlignment="1" applyProtection="1">
      <alignment horizontal="center" vertical="top" wrapText="1"/>
      <protection locked="0"/>
    </xf>
    <xf numFmtId="0" fontId="13" fillId="0" borderId="0" xfId="0" applyFont="1" applyBorder="1" applyAlignment="1" applyProtection="1">
      <alignment horizontal="justify" vertical="center" wrapText="1"/>
      <protection locked="0"/>
    </xf>
    <xf numFmtId="0" fontId="38" fillId="0" borderId="0" xfId="0" applyFont="1" applyBorder="1" applyAlignment="1" applyProtection="1">
      <alignment horizontal="justify" vertical="center" wrapText="1"/>
      <protection locked="0"/>
    </xf>
    <xf numFmtId="0" fontId="38" fillId="0" borderId="0" xfId="0" applyFont="1" applyAlignment="1" applyProtection="1">
      <alignment horizontal="justify" vertical="center" wrapText="1"/>
      <protection locked="0"/>
    </xf>
    <xf numFmtId="0" fontId="11" fillId="0" borderId="0" xfId="0" applyFont="1" applyBorder="1" applyAlignment="1" applyProtection="1">
      <alignment horizontal="justify" vertical="center" wrapText="1"/>
      <protection locked="0"/>
    </xf>
    <xf numFmtId="0" fontId="11" fillId="0" borderId="17" xfId="0" applyFont="1" applyBorder="1" applyAlignment="1" applyProtection="1">
      <alignment horizontal="justify" vertical="center" wrapText="1"/>
      <protection locked="0"/>
    </xf>
    <xf numFmtId="0" fontId="19" fillId="0" borderId="22" xfId="0" applyFont="1"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locked="0"/>
    </xf>
    <xf numFmtId="0" fontId="19" fillId="0" borderId="17" xfId="0" applyFont="1" applyBorder="1" applyAlignment="1" applyProtection="1">
      <alignment horizontal="center" vertical="center" wrapText="1"/>
      <protection locked="0"/>
    </xf>
    <xf numFmtId="175" fontId="10" fillId="0" borderId="20" xfId="42" applyNumberFormat="1" applyFont="1" applyBorder="1" applyAlignment="1" applyProtection="1">
      <alignment horizontal="center"/>
      <protection hidden="1"/>
    </xf>
    <xf numFmtId="0" fontId="43" fillId="0" borderId="0" xfId="0" applyFont="1" applyBorder="1" applyAlignment="1" applyProtection="1">
      <alignment horizontal="center" vertical="center" wrapText="1"/>
      <protection locked="0"/>
    </xf>
    <xf numFmtId="0" fontId="43" fillId="0" borderId="20" xfId="0" applyFont="1" applyBorder="1" applyAlignment="1" applyProtection="1">
      <alignment horizontal="center" vertical="center" wrapText="1"/>
      <protection locked="0"/>
    </xf>
    <xf numFmtId="0" fontId="19" fillId="0" borderId="10" xfId="0" applyFont="1" applyBorder="1" applyAlignment="1" applyProtection="1">
      <alignment horizontal="center"/>
      <protection locked="0"/>
    </xf>
    <xf numFmtId="0" fontId="19" fillId="0" borderId="0" xfId="0" applyFont="1" applyBorder="1" applyAlignment="1" applyProtection="1">
      <alignment horizontal="center"/>
      <protection locked="0"/>
    </xf>
    <xf numFmtId="0" fontId="19" fillId="0" borderId="17" xfId="0" applyFont="1" applyBorder="1" applyAlignment="1" applyProtection="1">
      <alignment horizontal="center"/>
      <protection locked="0"/>
    </xf>
    <xf numFmtId="175" fontId="12" fillId="0" borderId="20" xfId="42" applyNumberFormat="1" applyFont="1" applyBorder="1" applyAlignment="1" applyProtection="1">
      <alignment horizontal="center"/>
      <protection hidden="1"/>
    </xf>
    <xf numFmtId="175" fontId="23" fillId="0" borderId="20" xfId="42" applyNumberFormat="1" applyFont="1" applyBorder="1" applyAlignment="1" applyProtection="1">
      <alignment horizontal="center"/>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42" fillId="0" borderId="24" xfId="0" applyFont="1" applyBorder="1" applyAlignment="1" applyProtection="1">
      <alignment horizontal="center" vertical="center"/>
      <protection locked="0"/>
    </xf>
    <xf numFmtId="0" fontId="42" fillId="0" borderId="25" xfId="0" applyFont="1" applyBorder="1" applyAlignment="1" applyProtection="1">
      <alignment horizontal="center" vertical="center"/>
      <protection locked="0"/>
    </xf>
    <xf numFmtId="15" fontId="64" fillId="0" borderId="20" xfId="42" applyNumberFormat="1" applyFont="1" applyBorder="1" applyAlignment="1" applyProtection="1">
      <alignment horizontal="center"/>
      <protection locked="0"/>
    </xf>
    <xf numFmtId="175" fontId="23" fillId="0" borderId="0" xfId="42" applyNumberFormat="1" applyFont="1" applyBorder="1" applyAlignment="1" applyProtection="1">
      <alignment horizontal="center"/>
      <protection locked="0"/>
    </xf>
    <xf numFmtId="49" fontId="0" fillId="0" borderId="15" xfId="42" applyNumberFormat="1" applyFont="1" applyBorder="1" applyAlignment="1" applyProtection="1">
      <alignment horizontal="center" vertical="center"/>
      <protection locked="0"/>
    </xf>
    <xf numFmtId="49" fontId="0" fillId="0" borderId="22" xfId="42" applyNumberFormat="1" applyFont="1" applyBorder="1" applyAlignment="1" applyProtection="1">
      <alignment horizontal="center" vertical="center"/>
      <protection locked="0"/>
    </xf>
    <xf numFmtId="49" fontId="0" fillId="0" borderId="19" xfId="42" applyNumberFormat="1" applyFont="1" applyBorder="1" applyAlignment="1" applyProtection="1">
      <alignment horizontal="center" vertical="center"/>
      <protection locked="0"/>
    </xf>
    <xf numFmtId="49" fontId="0" fillId="0" borderId="21" xfId="42" applyNumberFormat="1" applyFont="1" applyBorder="1" applyAlignment="1" applyProtection="1">
      <alignment horizontal="center" vertical="center"/>
      <protection locked="0"/>
    </xf>
    <xf numFmtId="49" fontId="0" fillId="0" borderId="24" xfId="42" applyNumberFormat="1" applyFont="1" applyBorder="1" applyAlignment="1" applyProtection="1">
      <alignment horizontal="center" vertical="center"/>
      <protection locked="0"/>
    </xf>
    <xf numFmtId="49" fontId="0" fillId="0" borderId="25" xfId="42" applyNumberFormat="1" applyFont="1" applyBorder="1" applyAlignment="1" applyProtection="1">
      <alignment horizontal="center" vertical="center"/>
      <protection locked="0"/>
    </xf>
    <xf numFmtId="0" fontId="13" fillId="0" borderId="0" xfId="0" applyFont="1" applyBorder="1" applyAlignment="1" applyProtection="1">
      <alignment horizontal="justify" wrapText="1"/>
      <protection locked="0"/>
    </xf>
    <xf numFmtId="0" fontId="18" fillId="0" borderId="23" xfId="0" applyFont="1" applyBorder="1" applyAlignment="1" applyProtection="1">
      <alignment horizontal="center"/>
      <protection locked="0"/>
    </xf>
    <xf numFmtId="0" fontId="19" fillId="0" borderId="20" xfId="0" applyFont="1" applyBorder="1" applyAlignment="1" applyProtection="1">
      <alignment horizontal="center"/>
      <protection locked="0"/>
    </xf>
    <xf numFmtId="0" fontId="5" fillId="0" borderId="20" xfId="0" applyFont="1" applyBorder="1" applyAlignment="1" applyProtection="1">
      <alignment horizontal="center"/>
      <protection locked="0"/>
    </xf>
    <xf numFmtId="0" fontId="18" fillId="0" borderId="24"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42" fillId="0" borderId="24" xfId="0" applyFont="1" applyBorder="1" applyAlignment="1" applyProtection="1">
      <alignment horizontal="center" vertical="center"/>
      <protection locked="0"/>
    </xf>
    <xf numFmtId="0" fontId="42" fillId="0" borderId="25" xfId="0" applyFont="1" applyBorder="1" applyAlignment="1" applyProtection="1">
      <alignment horizontal="center" vertical="center"/>
      <protection locked="0"/>
    </xf>
    <xf numFmtId="0" fontId="19" fillId="0" borderId="15" xfId="0" applyFont="1" applyBorder="1" applyAlignment="1" applyProtection="1">
      <alignment horizontal="center" vertical="top" wrapText="1"/>
      <protection locked="0"/>
    </xf>
    <xf numFmtId="0" fontId="19" fillId="0" borderId="16" xfId="0" applyFont="1" applyBorder="1" applyAlignment="1" applyProtection="1">
      <alignment horizontal="center" vertical="top" wrapText="1"/>
      <protection locked="0"/>
    </xf>
    <xf numFmtId="0" fontId="19" fillId="0" borderId="22" xfId="0" applyFont="1" applyBorder="1" applyAlignment="1" applyProtection="1">
      <alignment horizontal="center" vertical="top" wrapText="1"/>
      <protection locked="0"/>
    </xf>
    <xf numFmtId="0" fontId="19" fillId="0" borderId="10" xfId="0" applyFont="1" applyBorder="1" applyAlignment="1" applyProtection="1">
      <alignment horizontal="center" vertical="top" wrapText="1"/>
      <protection locked="0"/>
    </xf>
    <xf numFmtId="0" fontId="19" fillId="0" borderId="0" xfId="0" applyFont="1" applyBorder="1" applyAlignment="1" applyProtection="1">
      <alignment horizontal="center" vertical="top" wrapText="1"/>
      <protection locked="0"/>
    </xf>
    <xf numFmtId="0" fontId="19" fillId="0" borderId="17" xfId="0" applyFont="1" applyBorder="1" applyAlignment="1" applyProtection="1">
      <alignment horizontal="center" vertical="top" wrapText="1"/>
      <protection locked="0"/>
    </xf>
    <xf numFmtId="0" fontId="33" fillId="0" borderId="10" xfId="0" applyFont="1" applyBorder="1" applyAlignment="1" applyProtection="1">
      <alignment horizontal="center" vertical="center"/>
      <protection locked="0"/>
    </xf>
    <xf numFmtId="0" fontId="33" fillId="0" borderId="17" xfId="0" applyFont="1" applyBorder="1" applyAlignment="1" applyProtection="1">
      <alignment horizontal="center" vertical="center"/>
      <protection locked="0"/>
    </xf>
    <xf numFmtId="0" fontId="19" fillId="0" borderId="0" xfId="0" applyFont="1" applyAlignment="1" applyProtection="1">
      <alignment horizontal="center" vertical="top"/>
      <protection locked="0"/>
    </xf>
    <xf numFmtId="0" fontId="0" fillId="0" borderId="0" xfId="0" applyBorder="1" applyAlignment="1" applyProtection="1">
      <alignment horizontal="justify" vertical="top" wrapText="1"/>
      <protection locked="0"/>
    </xf>
    <xf numFmtId="0" fontId="22" fillId="0" borderId="0" xfId="0" applyFont="1" applyAlignment="1" applyProtection="1">
      <alignment horizontal="center" vertical="center" wrapText="1"/>
      <protection locked="0"/>
    </xf>
    <xf numFmtId="0" fontId="60" fillId="0" borderId="0" xfId="0" applyFont="1" applyBorder="1" applyAlignment="1" applyProtection="1">
      <alignment horizontal="center" vertical="center"/>
      <protection locked="0"/>
    </xf>
    <xf numFmtId="43" fontId="10" fillId="0" borderId="20" xfId="42" applyNumberFormat="1" applyFont="1" applyBorder="1" applyAlignment="1" applyProtection="1">
      <alignment horizontal="center"/>
      <protection hidden="1"/>
    </xf>
    <xf numFmtId="175" fontId="10" fillId="0" borderId="20" xfId="0" applyNumberFormat="1" applyFont="1" applyBorder="1" applyAlignment="1" applyProtection="1">
      <alignment horizontal="center"/>
      <protection hidden="1"/>
    </xf>
    <xf numFmtId="43" fontId="10" fillId="0" borderId="20" xfId="42" applyNumberFormat="1" applyFont="1" applyBorder="1" applyAlignment="1" applyProtection="1">
      <alignment horizontal="center"/>
      <protection locked="0"/>
    </xf>
    <xf numFmtId="0" fontId="61" fillId="0" borderId="0" xfId="0" applyFont="1" applyBorder="1" applyAlignment="1" applyProtection="1">
      <alignment horizontal="center" vertical="center"/>
      <protection locked="0"/>
    </xf>
    <xf numFmtId="49" fontId="19" fillId="0" borderId="15" xfId="0" applyNumberFormat="1" applyFont="1" applyFill="1" applyBorder="1" applyAlignment="1" applyProtection="1">
      <alignment horizontal="center"/>
      <protection locked="0"/>
    </xf>
    <xf numFmtId="49" fontId="19" fillId="0" borderId="16" xfId="0" applyNumberFormat="1" applyFont="1" applyFill="1" applyBorder="1" applyAlignment="1" applyProtection="1">
      <alignment horizontal="center"/>
      <protection locked="0"/>
    </xf>
    <xf numFmtId="49" fontId="19" fillId="0" borderId="22" xfId="0" applyNumberFormat="1" applyFont="1" applyFill="1" applyBorder="1" applyAlignment="1" applyProtection="1">
      <alignment horizontal="center"/>
      <protection locked="0"/>
    </xf>
    <xf numFmtId="0" fontId="13" fillId="0" borderId="0" xfId="0" applyFont="1" applyBorder="1" applyAlignment="1" applyProtection="1">
      <alignment horizontal="justify" vertical="center" wrapText="1"/>
      <protection locked="0"/>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49" fontId="0" fillId="0" borderId="24" xfId="42" applyNumberFormat="1" applyFont="1" applyBorder="1" applyAlignment="1" applyProtection="1">
      <alignment horizontal="center"/>
      <protection locked="0"/>
    </xf>
    <xf numFmtId="49" fontId="0" fillId="0" borderId="25" xfId="42" applyNumberFormat="1" applyFont="1" applyBorder="1" applyAlignment="1" applyProtection="1">
      <alignment horizontal="center"/>
      <protection locked="0"/>
    </xf>
    <xf numFmtId="0" fontId="9" fillId="0" borderId="20" xfId="0" applyFont="1" applyBorder="1" applyAlignment="1" applyProtection="1">
      <alignment horizontal="center"/>
      <protection locked="0"/>
    </xf>
    <xf numFmtId="0" fontId="24" fillId="0" borderId="20" xfId="0" applyFont="1" applyBorder="1" applyAlignment="1" applyProtection="1">
      <alignment horizontal="center" vertical="center"/>
      <protection locked="0"/>
    </xf>
    <xf numFmtId="0" fontId="19" fillId="0" borderId="0" xfId="0" applyFont="1" applyAlignment="1" applyProtection="1">
      <alignment horizontal="center" vertical="top" wrapText="1"/>
      <protection locked="0"/>
    </xf>
    <xf numFmtId="0" fontId="0" fillId="0" borderId="0" xfId="0" applyAlignment="1" applyProtection="1">
      <alignment horizontal="center" vertical="top" wrapText="1"/>
      <protection locked="0"/>
    </xf>
    <xf numFmtId="175" fontId="23" fillId="0" borderId="20" xfId="42" applyNumberFormat="1" applyFont="1" applyBorder="1" applyAlignment="1" applyProtection="1">
      <alignment horizontal="center" vertical="center"/>
      <protection hidden="1"/>
    </xf>
    <xf numFmtId="0" fontId="18" fillId="0" borderId="0"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175" fontId="23" fillId="0" borderId="21" xfId="42" applyNumberFormat="1" applyFont="1" applyBorder="1" applyAlignment="1" applyProtection="1">
      <alignment horizontal="center"/>
      <protection hidden="1"/>
    </xf>
    <xf numFmtId="0" fontId="19" fillId="0" borderId="0" xfId="0" applyFont="1" applyBorder="1" applyAlignment="1" applyProtection="1">
      <alignment horizontal="center" wrapText="1"/>
      <protection locked="0"/>
    </xf>
    <xf numFmtId="49" fontId="11" fillId="0" borderId="24" xfId="0" applyNumberFormat="1" applyFont="1" applyBorder="1" applyAlignment="1" applyProtection="1">
      <alignment horizontal="center" vertical="center"/>
      <protection locked="0"/>
    </xf>
    <xf numFmtId="49" fontId="11" fillId="0" borderId="25" xfId="0" applyNumberFormat="1" applyFont="1" applyBorder="1" applyAlignment="1" applyProtection="1">
      <alignment horizontal="center" vertical="center"/>
      <protection locked="0"/>
    </xf>
    <xf numFmtId="49" fontId="0" fillId="0" borderId="24" xfId="0" applyNumberFormat="1" applyBorder="1" applyAlignment="1" applyProtection="1">
      <alignment horizontal="center" vertical="center"/>
      <protection locked="0"/>
    </xf>
    <xf numFmtId="49" fontId="0" fillId="0" borderId="25" xfId="0" applyNumberFormat="1" applyBorder="1" applyAlignment="1" applyProtection="1">
      <alignment horizontal="center" vertical="center"/>
      <protection locked="0"/>
    </xf>
    <xf numFmtId="0" fontId="60" fillId="0" borderId="0" xfId="0" applyFont="1" applyBorder="1" applyAlignment="1" applyProtection="1">
      <alignment horizontal="center"/>
      <protection locked="0"/>
    </xf>
    <xf numFmtId="175" fontId="48" fillId="0" borderId="16" xfId="42" applyNumberFormat="1" applyFont="1" applyBorder="1" applyAlignment="1" applyProtection="1">
      <alignment horizontal="center" vertical="center"/>
      <protection locked="0"/>
    </xf>
    <xf numFmtId="201" fontId="10" fillId="0" borderId="23" xfId="0" applyNumberFormat="1" applyFont="1" applyBorder="1" applyAlignment="1" applyProtection="1">
      <alignment horizontal="center" vertical="center"/>
      <protection hidden="1"/>
    </xf>
    <xf numFmtId="49" fontId="0" fillId="0" borderId="10" xfId="0" applyNumberFormat="1" applyFill="1" applyBorder="1" applyAlignment="1" applyProtection="1">
      <alignment horizontal="center"/>
      <protection locked="0"/>
    </xf>
    <xf numFmtId="49" fontId="0" fillId="0" borderId="0" xfId="0" applyNumberFormat="1" applyFill="1" applyBorder="1" applyAlignment="1" applyProtection="1">
      <alignment horizontal="center"/>
      <protection locked="0"/>
    </xf>
    <xf numFmtId="49" fontId="0" fillId="0" borderId="17" xfId="0" applyNumberFormat="1" applyFill="1" applyBorder="1" applyAlignment="1" applyProtection="1">
      <alignment horizontal="center"/>
      <protection locked="0"/>
    </xf>
    <xf numFmtId="0" fontId="22" fillId="0" borderId="24" xfId="0" applyFont="1" applyBorder="1" applyAlignment="1" applyProtection="1">
      <alignment horizontal="left"/>
      <protection locked="0"/>
    </xf>
    <xf numFmtId="0" fontId="22" fillId="0" borderId="23" xfId="0" applyFont="1" applyBorder="1" applyAlignment="1" applyProtection="1">
      <alignment horizontal="left"/>
      <protection locked="0"/>
    </xf>
    <xf numFmtId="0" fontId="22" fillId="0" borderId="25" xfId="0" applyFont="1" applyBorder="1" applyAlignment="1" applyProtection="1">
      <alignment horizontal="left"/>
      <protection locked="0"/>
    </xf>
    <xf numFmtId="49" fontId="19" fillId="0" borderId="10" xfId="0" applyNumberFormat="1" applyFont="1" applyFill="1" applyBorder="1" applyAlignment="1" applyProtection="1">
      <alignment horizontal="center"/>
      <protection locked="0"/>
    </xf>
    <xf numFmtId="49" fontId="19" fillId="0" borderId="0" xfId="0" applyNumberFormat="1" applyFont="1" applyFill="1" applyBorder="1" applyAlignment="1" applyProtection="1">
      <alignment horizontal="center"/>
      <protection locked="0"/>
    </xf>
    <xf numFmtId="49" fontId="19" fillId="0" borderId="17" xfId="0" applyNumberFormat="1" applyFont="1" applyFill="1" applyBorder="1" applyAlignment="1" applyProtection="1">
      <alignment horizontal="center"/>
      <protection locked="0"/>
    </xf>
    <xf numFmtId="0" fontId="35" fillId="0" borderId="0" xfId="0" applyFont="1" applyAlignment="1" applyProtection="1">
      <alignment horizontal="center" vertical="center"/>
      <protection locked="0"/>
    </xf>
    <xf numFmtId="175" fontId="16" fillId="0" borderId="20" xfId="0" applyNumberFormat="1" applyFont="1" applyBorder="1" applyAlignment="1" applyProtection="1">
      <alignment horizontal="center"/>
      <protection hidden="1"/>
    </xf>
    <xf numFmtId="0" fontId="16" fillId="0" borderId="20" xfId="0" applyFont="1" applyBorder="1" applyAlignment="1" applyProtection="1">
      <alignment horizontal="center"/>
      <protection hidden="1"/>
    </xf>
    <xf numFmtId="49" fontId="10" fillId="0" borderId="20" xfId="0" applyNumberFormat="1" applyFont="1" applyBorder="1" applyAlignment="1" applyProtection="1">
      <alignment horizontal="center" vertical="center"/>
      <protection hidden="1"/>
    </xf>
    <xf numFmtId="0" fontId="10" fillId="0" borderId="20" xfId="0" applyFont="1" applyBorder="1" applyAlignment="1" applyProtection="1">
      <alignment horizontal="center" vertical="center"/>
      <protection hidden="1"/>
    </xf>
    <xf numFmtId="0" fontId="27" fillId="0" borderId="20" xfId="0" applyFont="1" applyBorder="1" applyAlignment="1" applyProtection="1">
      <alignment horizontal="center"/>
      <protection locked="0"/>
    </xf>
    <xf numFmtId="0" fontId="18" fillId="0" borderId="0" xfId="0" applyFont="1" applyBorder="1" applyAlignment="1" applyProtection="1">
      <alignment horizontal="center"/>
      <protection locked="0"/>
    </xf>
    <xf numFmtId="175" fontId="10" fillId="0" borderId="21" xfId="42" applyNumberFormat="1" applyFont="1" applyBorder="1" applyAlignment="1" applyProtection="1">
      <alignment horizontal="center" vertical="center"/>
      <protection locked="0"/>
    </xf>
    <xf numFmtId="0" fontId="47" fillId="0" borderId="15" xfId="0" applyFont="1" applyBorder="1" applyAlignment="1" applyProtection="1">
      <alignment horizontal="center" vertical="center"/>
      <protection locked="0"/>
    </xf>
    <xf numFmtId="0" fontId="47" fillId="0" borderId="22" xfId="0" applyFont="1" applyBorder="1" applyAlignment="1" applyProtection="1">
      <alignment horizontal="center" vertical="center"/>
      <protection locked="0"/>
    </xf>
    <xf numFmtId="0" fontId="47" fillId="0" borderId="19" xfId="0" applyFont="1" applyBorder="1" applyAlignment="1" applyProtection="1">
      <alignment horizontal="center" vertical="center"/>
      <protection locked="0"/>
    </xf>
    <xf numFmtId="0" fontId="47" fillId="0" borderId="21" xfId="0" applyFont="1" applyBorder="1" applyAlignment="1" applyProtection="1">
      <alignment horizontal="center" vertical="center"/>
      <protection locked="0"/>
    </xf>
    <xf numFmtId="0" fontId="44" fillId="0" borderId="20" xfId="0" applyFont="1" applyBorder="1" applyAlignment="1" applyProtection="1">
      <alignment horizontal="left"/>
      <protection locked="0"/>
    </xf>
    <xf numFmtId="200" fontId="24" fillId="0" borderId="23" xfId="0" applyNumberFormat="1" applyFont="1" applyBorder="1" applyAlignment="1" applyProtection="1">
      <alignment horizontal="center" wrapText="1"/>
      <protection locked="0"/>
    </xf>
    <xf numFmtId="0" fontId="19" fillId="0" borderId="0" xfId="0" applyFont="1" applyAlignment="1" applyProtection="1">
      <alignment horizontal="center" vertical="center"/>
      <protection locked="0"/>
    </xf>
    <xf numFmtId="49" fontId="10" fillId="0" borderId="20" xfId="0" applyNumberFormat="1" applyFont="1" applyBorder="1" applyAlignment="1" applyProtection="1">
      <alignment horizontal="center"/>
      <protection hidden="1"/>
    </xf>
    <xf numFmtId="0" fontId="10" fillId="0" borderId="20" xfId="0" applyNumberFormat="1" applyFont="1" applyBorder="1" applyAlignment="1" applyProtection="1">
      <alignment horizontal="center"/>
      <protection hidden="1"/>
    </xf>
    <xf numFmtId="49" fontId="22" fillId="0" borderId="15" xfId="0" applyNumberFormat="1" applyFont="1" applyFill="1" applyBorder="1" applyAlignment="1" applyProtection="1">
      <alignment horizontal="center" vertical="center"/>
      <protection locked="0"/>
    </xf>
    <xf numFmtId="49" fontId="22" fillId="0" borderId="16" xfId="0" applyNumberFormat="1" applyFont="1" applyFill="1" applyBorder="1" applyAlignment="1" applyProtection="1">
      <alignment horizontal="center" vertical="center"/>
      <protection locked="0"/>
    </xf>
    <xf numFmtId="49" fontId="22" fillId="0" borderId="22" xfId="0" applyNumberFormat="1" applyFont="1" applyFill="1" applyBorder="1" applyAlignment="1" applyProtection="1">
      <alignment horizontal="center" vertical="center"/>
      <protection locked="0"/>
    </xf>
    <xf numFmtId="175" fontId="10" fillId="0" borderId="20" xfId="0" applyNumberFormat="1" applyFont="1" applyBorder="1" applyAlignment="1" applyProtection="1">
      <alignment horizontal="center" vertical="center"/>
      <protection locked="0"/>
    </xf>
    <xf numFmtId="49" fontId="42" fillId="0" borderId="24" xfId="42" applyNumberFormat="1" applyFont="1" applyBorder="1" applyAlignment="1" applyProtection="1">
      <alignment horizontal="center"/>
      <protection locked="0"/>
    </xf>
    <xf numFmtId="49" fontId="42" fillId="0" borderId="25" xfId="42" applyNumberFormat="1" applyFont="1" applyBorder="1" applyAlignment="1" applyProtection="1">
      <alignment horizontal="center"/>
      <protection locked="0"/>
    </xf>
    <xf numFmtId="9" fontId="5" fillId="0" borderId="20" xfId="42" applyNumberFormat="1" applyFont="1" applyBorder="1" applyAlignment="1" applyProtection="1">
      <alignment horizontal="center"/>
      <protection locked="0"/>
    </xf>
    <xf numFmtId="49" fontId="57" fillId="0" borderId="24" xfId="42" applyNumberFormat="1" applyFont="1" applyBorder="1" applyAlignment="1" applyProtection="1">
      <alignment horizontal="center"/>
      <protection locked="0"/>
    </xf>
    <xf numFmtId="49" fontId="57" fillId="0" borderId="25" xfId="42" applyNumberFormat="1" applyFont="1" applyBorder="1" applyAlignment="1" applyProtection="1">
      <alignment horizontal="center"/>
      <protection locked="0"/>
    </xf>
    <xf numFmtId="0" fontId="53" fillId="0" borderId="16" xfId="0" applyFont="1" applyBorder="1" applyAlignment="1" applyProtection="1">
      <alignment horizontal="justify" vertical="center" wrapText="1"/>
      <protection locked="0"/>
    </xf>
    <xf numFmtId="0" fontId="11" fillId="0" borderId="16" xfId="0" applyFont="1" applyBorder="1" applyAlignment="1" applyProtection="1">
      <alignment horizontal="justify" vertical="center" wrapText="1"/>
      <protection locked="0"/>
    </xf>
    <xf numFmtId="0" fontId="11" fillId="0" borderId="0" xfId="0" applyFont="1" applyAlignment="1" applyProtection="1">
      <alignment horizontal="justify" vertical="center" wrapText="1"/>
      <protection locked="0"/>
    </xf>
    <xf numFmtId="0" fontId="13" fillId="0" borderId="0" xfId="0" applyFont="1" applyBorder="1" applyAlignment="1" applyProtection="1">
      <alignment horizontal="center" vertical="center" wrapText="1"/>
      <protection locked="0"/>
    </xf>
    <xf numFmtId="175" fontId="5" fillId="0" borderId="20" xfId="42" applyNumberFormat="1" applyFont="1" applyBorder="1" applyAlignment="1" applyProtection="1">
      <alignment horizontal="center" vertical="center"/>
      <protection hidden="1"/>
    </xf>
    <xf numFmtId="0" fontId="11" fillId="0" borderId="0" xfId="0" applyFont="1" applyBorder="1" applyAlignment="1" applyProtection="1">
      <alignment horizontal="justify" vertical="center" wrapText="1"/>
      <protection locked="0"/>
    </xf>
    <xf numFmtId="0" fontId="53" fillId="0" borderId="0" xfId="0" applyFont="1" applyBorder="1" applyAlignment="1" applyProtection="1">
      <alignment horizontal="justify" vertical="center" wrapText="1"/>
      <protection locked="0"/>
    </xf>
    <xf numFmtId="49" fontId="13" fillId="0" borderId="25" xfId="0" applyNumberFormat="1" applyFont="1" applyBorder="1" applyAlignment="1" applyProtection="1">
      <alignment horizontal="center" vertical="center"/>
      <protection locked="0"/>
    </xf>
    <xf numFmtId="0" fontId="23" fillId="0" borderId="20" xfId="0" applyFont="1" applyBorder="1" applyAlignment="1" applyProtection="1">
      <alignment horizontal="center" vertical="center"/>
      <protection locked="0"/>
    </xf>
    <xf numFmtId="175" fontId="23" fillId="0" borderId="20" xfId="42" applyNumberFormat="1" applyFont="1" applyBorder="1" applyAlignment="1" applyProtection="1">
      <alignment horizontal="center" vertical="center"/>
      <protection locked="0"/>
    </xf>
    <xf numFmtId="0" fontId="54" fillId="0" borderId="16" xfId="0" applyFont="1" applyBorder="1" applyAlignment="1" applyProtection="1">
      <alignment horizontal="center" vertical="center" wrapText="1"/>
      <protection locked="0"/>
    </xf>
    <xf numFmtId="0" fontId="54" fillId="0" borderId="0" xfId="0" applyFont="1" applyBorder="1" applyAlignment="1" applyProtection="1">
      <alignment horizontal="center" vertical="center" wrapText="1"/>
      <protection locked="0"/>
    </xf>
    <xf numFmtId="0" fontId="54" fillId="0" borderId="20" xfId="0" applyFont="1" applyBorder="1" applyAlignment="1" applyProtection="1">
      <alignment horizontal="center" vertical="center" wrapText="1"/>
      <protection locked="0"/>
    </xf>
    <xf numFmtId="49" fontId="42" fillId="0" borderId="24" xfId="0" applyNumberFormat="1" applyFont="1" applyBorder="1" applyAlignment="1" applyProtection="1">
      <alignment horizontal="center" vertical="center"/>
      <protection locked="0"/>
    </xf>
    <xf numFmtId="49" fontId="42" fillId="0" borderId="25" xfId="0" applyNumberFormat="1" applyFont="1" applyBorder="1" applyAlignment="1" applyProtection="1">
      <alignment horizontal="center" vertical="center"/>
      <protection locked="0"/>
    </xf>
    <xf numFmtId="49" fontId="42" fillId="0" borderId="24" xfId="0" applyNumberFormat="1" applyFont="1" applyBorder="1" applyAlignment="1" applyProtection="1">
      <alignment horizontal="center" vertical="center"/>
      <protection locked="0"/>
    </xf>
    <xf numFmtId="49" fontId="42" fillId="0" borderId="25" xfId="0" applyNumberFormat="1" applyFont="1" applyBorder="1" applyAlignment="1" applyProtection="1">
      <alignment horizontal="center" vertical="center"/>
      <protection locked="0"/>
    </xf>
    <xf numFmtId="0" fontId="13" fillId="0" borderId="24" xfId="0" applyFont="1" applyBorder="1" applyAlignment="1" applyProtection="1">
      <alignment/>
      <protection locked="0"/>
    </xf>
    <xf numFmtId="0" fontId="13" fillId="0" borderId="25" xfId="0" applyFont="1" applyBorder="1" applyAlignment="1" applyProtection="1">
      <alignment/>
      <protection locked="0"/>
    </xf>
    <xf numFmtId="0" fontId="38" fillId="0" borderId="24" xfId="0" applyFont="1" applyBorder="1" applyAlignment="1" applyProtection="1">
      <alignment horizontal="center"/>
      <protection locked="0"/>
    </xf>
    <xf numFmtId="0" fontId="38" fillId="0" borderId="25" xfId="0" applyFont="1" applyBorder="1" applyAlignment="1" applyProtection="1">
      <alignment horizontal="center"/>
      <protection locked="0"/>
    </xf>
    <xf numFmtId="175" fontId="10" fillId="0" borderId="21" xfId="42" applyNumberFormat="1" applyFont="1" applyBorder="1" applyAlignment="1" applyProtection="1">
      <alignment horizontal="center"/>
      <protection hidden="1"/>
    </xf>
    <xf numFmtId="0" fontId="10" fillId="0" borderId="23" xfId="0" applyFont="1" applyBorder="1" applyAlignment="1" applyProtection="1">
      <alignment horizontal="center"/>
      <protection hidden="1"/>
    </xf>
    <xf numFmtId="175" fontId="10" fillId="0" borderId="20" xfId="42" applyNumberFormat="1" applyFont="1" applyBorder="1" applyAlignment="1" applyProtection="1">
      <alignment horizontal="center" shrinkToFit="1"/>
      <protection locked="0"/>
    </xf>
    <xf numFmtId="9" fontId="0" fillId="0" borderId="20" xfId="42" applyNumberFormat="1" applyFont="1" applyBorder="1" applyAlignment="1" applyProtection="1">
      <alignment horizontal="center"/>
      <protection locked="0"/>
    </xf>
    <xf numFmtId="0" fontId="36" fillId="0" borderId="0" xfId="0" applyFont="1" applyAlignment="1" applyProtection="1">
      <alignment horizontal="center"/>
      <protection locked="0"/>
    </xf>
    <xf numFmtId="0" fontId="54" fillId="0" borderId="0" xfId="0" applyFont="1" applyBorder="1" applyAlignment="1" applyProtection="1">
      <alignment horizontal="center" vertical="justify" wrapText="1"/>
      <protection locked="0"/>
    </xf>
    <xf numFmtId="0" fontId="65" fillId="0" borderId="0" xfId="0" applyFont="1" applyBorder="1" applyAlignment="1" applyProtection="1">
      <alignment horizontal="center" vertical="justify" wrapText="1"/>
      <protection locked="0"/>
    </xf>
    <xf numFmtId="0" fontId="18" fillId="0" borderId="20" xfId="0" applyFont="1" applyBorder="1" applyAlignment="1" applyProtection="1">
      <alignment horizontal="center" vertical="center"/>
      <protection locked="0"/>
    </xf>
    <xf numFmtId="0" fontId="19" fillId="0" borderId="0" xfId="0" applyFont="1" applyAlignment="1" applyProtection="1">
      <alignment horizontal="center" vertical="center" wrapText="1"/>
      <protection locked="0"/>
    </xf>
    <xf numFmtId="175" fontId="3" fillId="0" borderId="31" xfId="42" applyNumberFormat="1" applyFont="1" applyBorder="1" applyAlignment="1" applyProtection="1">
      <alignment horizontal="center"/>
      <protection hidden="1"/>
    </xf>
    <xf numFmtId="175" fontId="24" fillId="0" borderId="31" xfId="42" applyNumberFormat="1" applyFont="1" applyBorder="1" applyAlignment="1" applyProtection="1">
      <alignment horizontal="center"/>
      <protection hidden="1"/>
    </xf>
    <xf numFmtId="17" fontId="24" fillId="0" borderId="18" xfId="0" applyNumberFormat="1" applyFont="1" applyBorder="1" applyAlignment="1" applyProtection="1">
      <alignment horizontal="center"/>
      <protection locked="0"/>
    </xf>
    <xf numFmtId="0" fontId="24" fillId="0" borderId="20" xfId="0" applyFont="1" applyBorder="1" applyAlignment="1" applyProtection="1">
      <alignment horizontal="center" vertical="center" wrapText="1"/>
      <protection locked="0"/>
    </xf>
    <xf numFmtId="201" fontId="10" fillId="0" borderId="20" xfId="0" applyNumberFormat="1" applyFont="1" applyBorder="1" applyAlignment="1" applyProtection="1">
      <alignment horizontal="center"/>
      <protection hidden="1"/>
    </xf>
    <xf numFmtId="175" fontId="10" fillId="0" borderId="32" xfId="42" applyNumberFormat="1" applyFont="1" applyBorder="1" applyAlignment="1" applyProtection="1">
      <alignment horizontal="center"/>
      <protection hidden="1"/>
    </xf>
    <xf numFmtId="0" fontId="25" fillId="0" borderId="0" xfId="0" applyFont="1" applyAlignment="1" applyProtection="1">
      <alignment horizontal="center"/>
      <protection locked="0"/>
    </xf>
    <xf numFmtId="175" fontId="10" fillId="0" borderId="14" xfId="42" applyNumberFormat="1" applyFont="1" applyBorder="1" applyAlignment="1" applyProtection="1">
      <alignment horizontal="center"/>
      <protection hidden="1"/>
    </xf>
    <xf numFmtId="175" fontId="10" fillId="0" borderId="20" xfId="42" applyNumberFormat="1" applyFont="1" applyBorder="1" applyAlignment="1" applyProtection="1">
      <alignment horizontal="center"/>
      <protection hidden="1" locked="0"/>
    </xf>
    <xf numFmtId="175" fontId="23" fillId="0" borderId="30" xfId="42" applyNumberFormat="1" applyFont="1" applyBorder="1" applyAlignment="1" applyProtection="1">
      <alignment horizontal="center"/>
      <protection hidden="1"/>
    </xf>
    <xf numFmtId="9" fontId="17" fillId="0" borderId="24" xfId="0" applyNumberFormat="1" applyFont="1" applyBorder="1" applyAlignment="1" applyProtection="1">
      <alignment horizontal="center"/>
      <protection locked="0"/>
    </xf>
    <xf numFmtId="9" fontId="17" fillId="0" borderId="23" xfId="0" applyNumberFormat="1" applyFont="1" applyBorder="1" applyAlignment="1" applyProtection="1">
      <alignment horizontal="center"/>
      <protection locked="0"/>
    </xf>
    <xf numFmtId="9" fontId="17" fillId="0" borderId="25" xfId="0" applyNumberFormat="1" applyFont="1" applyBorder="1" applyAlignment="1" applyProtection="1">
      <alignment horizontal="center"/>
      <protection locked="0"/>
    </xf>
    <xf numFmtId="0" fontId="13" fillId="0" borderId="24" xfId="0" applyFont="1" applyBorder="1" applyAlignment="1" applyProtection="1">
      <alignment vertical="center"/>
      <protection locked="0"/>
    </xf>
    <xf numFmtId="0" fontId="13" fillId="0" borderId="25" xfId="0" applyFont="1" applyBorder="1" applyAlignment="1" applyProtection="1">
      <alignment vertical="center"/>
      <protection locked="0"/>
    </xf>
    <xf numFmtId="0" fontId="42" fillId="0" borderId="23" xfId="0" applyFont="1" applyBorder="1" applyAlignment="1" applyProtection="1">
      <alignment horizontal="center" vertical="center"/>
      <protection locked="0"/>
    </xf>
    <xf numFmtId="0" fontId="36" fillId="0" borderId="0" xfId="0" applyFont="1" applyBorder="1" applyAlignment="1" applyProtection="1">
      <alignment horizontal="center"/>
      <protection locked="0"/>
    </xf>
    <xf numFmtId="175" fontId="10" fillId="0" borderId="21" xfId="42" applyNumberFormat="1" applyFont="1" applyBorder="1" applyAlignment="1" applyProtection="1">
      <alignment horizontal="center" vertical="center"/>
      <protection hidden="1"/>
    </xf>
    <xf numFmtId="175" fontId="10" fillId="0" borderId="19" xfId="42" applyNumberFormat="1" applyFont="1" applyBorder="1" applyAlignment="1" applyProtection="1">
      <alignment horizontal="center" vertical="center"/>
      <protection hidden="1"/>
    </xf>
    <xf numFmtId="0" fontId="43" fillId="0" borderId="0" xfId="0" applyFont="1" applyBorder="1" applyAlignment="1" applyProtection="1">
      <alignment horizontal="left" vertical="center" wrapText="1"/>
      <protection locked="0"/>
    </xf>
    <xf numFmtId="175" fontId="24" fillId="0" borderId="20" xfId="42" applyNumberFormat="1" applyFont="1" applyBorder="1" applyAlignment="1" applyProtection="1">
      <alignment horizontal="center"/>
      <protection hidden="1"/>
    </xf>
    <xf numFmtId="0" fontId="0" fillId="0" borderId="0" xfId="0" applyFont="1" applyBorder="1" applyAlignment="1" applyProtection="1">
      <alignment horizontal="center"/>
      <protection locked="0"/>
    </xf>
    <xf numFmtId="175" fontId="64" fillId="0" borderId="20" xfId="42" applyNumberFormat="1" applyFont="1" applyBorder="1" applyAlignment="1" applyProtection="1">
      <alignment horizontal="center"/>
      <protection locked="0"/>
    </xf>
    <xf numFmtId="0" fontId="19" fillId="0" borderId="0" xfId="0" applyFont="1" applyBorder="1" applyAlignment="1" applyProtection="1">
      <alignment horizontal="center" vertical="center"/>
      <protection locked="0"/>
    </xf>
    <xf numFmtId="0" fontId="40" fillId="0" borderId="0" xfId="0" applyFont="1" applyBorder="1" applyAlignment="1" applyProtection="1">
      <alignment horizontal="center" vertical="center" wrapText="1"/>
      <protection locked="0"/>
    </xf>
    <xf numFmtId="0" fontId="13" fillId="0" borderId="24" xfId="0" applyFont="1" applyFill="1" applyBorder="1" applyAlignment="1" applyProtection="1">
      <alignment horizontal="center"/>
      <protection locked="0"/>
    </xf>
    <xf numFmtId="0" fontId="13" fillId="0" borderId="25" xfId="0" applyFont="1" applyFill="1" applyBorder="1" applyAlignment="1" applyProtection="1">
      <alignment horizontal="center"/>
      <protection locked="0"/>
    </xf>
    <xf numFmtId="0" fontId="19" fillId="0" borderId="10" xfId="0" applyFont="1" applyBorder="1" applyAlignment="1" applyProtection="1">
      <alignment horizontal="center" vertical="center"/>
      <protection locked="0"/>
    </xf>
    <xf numFmtId="0" fontId="49" fillId="0" borderId="20" xfId="0" applyFont="1" applyBorder="1" applyAlignment="1" applyProtection="1">
      <alignment horizontal="center"/>
      <protection locked="0"/>
    </xf>
    <xf numFmtId="175" fontId="24" fillId="0" borderId="20" xfId="42" applyNumberFormat="1" applyFont="1" applyBorder="1" applyAlignment="1" applyProtection="1">
      <alignment horizontal="center"/>
      <protection locked="0"/>
    </xf>
    <xf numFmtId="9" fontId="18" fillId="0" borderId="20" xfId="59" applyNumberFormat="1" applyFont="1" applyBorder="1" applyAlignment="1" applyProtection="1">
      <alignment horizontal="center"/>
      <protection locked="0"/>
    </xf>
    <xf numFmtId="175" fontId="24" fillId="0" borderId="20" xfId="59" applyNumberFormat="1" applyFont="1" applyBorder="1" applyAlignment="1" applyProtection="1">
      <alignment horizontal="center"/>
      <protection hidden="1"/>
    </xf>
    <xf numFmtId="10" fontId="24" fillId="0" borderId="20" xfId="59" applyNumberFormat="1" applyFont="1" applyBorder="1" applyAlignment="1" applyProtection="1">
      <alignment horizontal="center"/>
      <protection hidden="1"/>
    </xf>
    <xf numFmtId="10" fontId="18" fillId="0" borderId="20" xfId="59" applyNumberFormat="1" applyFont="1" applyBorder="1" applyAlignment="1" applyProtection="1">
      <alignment horizontal="center"/>
      <protection locked="0"/>
    </xf>
    <xf numFmtId="0" fontId="0" fillId="0" borderId="19" xfId="0" applyFont="1" applyBorder="1" applyAlignment="1" applyProtection="1">
      <alignment horizontal="center"/>
      <protection locked="0"/>
    </xf>
    <xf numFmtId="0" fontId="0" fillId="0" borderId="21" xfId="0" applyFont="1" applyBorder="1" applyAlignment="1" applyProtection="1">
      <alignment horizontal="center"/>
      <protection locked="0"/>
    </xf>
    <xf numFmtId="0" fontId="36" fillId="0" borderId="0" xfId="0" applyFont="1" applyBorder="1" applyAlignment="1" applyProtection="1">
      <alignment horizontal="center" vertical="center" wrapText="1"/>
      <protection locked="0"/>
    </xf>
    <xf numFmtId="0" fontId="0" fillId="0" borderId="23" xfId="0" applyFont="1" applyBorder="1" applyAlignment="1" applyProtection="1">
      <alignment horizontal="center"/>
      <protection locked="0"/>
    </xf>
    <xf numFmtId="49" fontId="12" fillId="0" borderId="20" xfId="0" applyNumberFormat="1" applyFont="1" applyBorder="1" applyAlignment="1" applyProtection="1">
      <alignment horizontal="center" vertical="center" shrinkToFit="1"/>
      <protection locked="0"/>
    </xf>
    <xf numFmtId="49" fontId="12" fillId="0" borderId="23" xfId="0" applyNumberFormat="1" applyFont="1" applyBorder="1" applyAlignment="1" applyProtection="1">
      <alignment horizontal="center" vertical="center" shrinkToFit="1"/>
      <protection locked="0"/>
    </xf>
    <xf numFmtId="0" fontId="12" fillId="0" borderId="23" xfId="0" applyFont="1" applyBorder="1" applyAlignment="1" applyProtection="1">
      <alignment horizontal="center" vertical="center" shrinkToFit="1"/>
      <protection locked="0"/>
    </xf>
    <xf numFmtId="0" fontId="35" fillId="0" borderId="10" xfId="0" applyFont="1" applyBorder="1" applyAlignment="1" applyProtection="1">
      <alignment horizontal="center"/>
      <protection locked="0"/>
    </xf>
    <xf numFmtId="0" fontId="35" fillId="0" borderId="0" xfId="0" applyFont="1" applyBorder="1" applyAlignment="1" applyProtection="1">
      <alignment horizontal="center"/>
      <protection locked="0"/>
    </xf>
    <xf numFmtId="0" fontId="35" fillId="0" borderId="17" xfId="0" applyFont="1" applyBorder="1" applyAlignment="1" applyProtection="1">
      <alignment horizontal="center"/>
      <protection locked="0"/>
    </xf>
    <xf numFmtId="15" fontId="42" fillId="0" borderId="20" xfId="0" applyNumberFormat="1" applyFont="1" applyBorder="1" applyAlignment="1" applyProtection="1">
      <alignment horizontal="center"/>
      <protection locked="0"/>
    </xf>
    <xf numFmtId="0" fontId="14" fillId="0" borderId="0" xfId="0" applyFont="1" applyBorder="1" applyAlignment="1" applyProtection="1">
      <alignment horizontal="center"/>
      <protection locked="0"/>
    </xf>
    <xf numFmtId="0" fontId="6" fillId="0" borderId="24" xfId="53" applyFont="1" applyBorder="1" applyAlignment="1" applyProtection="1">
      <alignment horizontal="center" vertical="center"/>
      <protection locked="0"/>
    </xf>
    <xf numFmtId="0" fontId="6" fillId="0" borderId="23" xfId="53" applyFont="1" applyBorder="1" applyAlignment="1" applyProtection="1">
      <alignment horizontal="center" vertical="center"/>
      <protection locked="0"/>
    </xf>
    <xf numFmtId="0" fontId="6" fillId="0" borderId="25" xfId="53" applyFont="1" applyBorder="1" applyAlignment="1" applyProtection="1">
      <alignment horizontal="center" vertical="center"/>
      <protection locked="0"/>
    </xf>
    <xf numFmtId="0" fontId="13" fillId="0" borderId="0" xfId="0" applyFont="1" applyBorder="1" applyAlignment="1" applyProtection="1">
      <alignment horizontal="left" vertical="center" wrapText="1"/>
      <protection locked="0"/>
    </xf>
    <xf numFmtId="0" fontId="38" fillId="0" borderId="0" xfId="0" applyFont="1" applyBorder="1" applyAlignment="1" applyProtection="1">
      <alignment horizontal="left" vertical="center" wrapText="1"/>
      <protection locked="0"/>
    </xf>
    <xf numFmtId="0" fontId="13" fillId="0" borderId="16" xfId="0" applyFont="1" applyBorder="1" applyAlignment="1" applyProtection="1">
      <alignment horizontal="center"/>
      <protection locked="0"/>
    </xf>
    <xf numFmtId="0" fontId="13" fillId="0" borderId="16" xfId="0" applyFont="1" applyBorder="1" applyAlignment="1" applyProtection="1">
      <alignment horizontal="center" vertical="center"/>
      <protection locked="0"/>
    </xf>
    <xf numFmtId="0" fontId="38" fillId="0" borderId="0" xfId="0" applyFont="1" applyBorder="1" applyAlignment="1" applyProtection="1">
      <alignment horizontal="center" vertical="center" wrapText="1"/>
      <protection locked="0"/>
    </xf>
    <xf numFmtId="0" fontId="13" fillId="0" borderId="24" xfId="0" applyFont="1" applyBorder="1" applyAlignment="1" applyProtection="1">
      <alignment horizontal="center" vertical="center"/>
      <protection locked="0"/>
    </xf>
    <xf numFmtId="0" fontId="13" fillId="0" borderId="25" xfId="0" applyFont="1" applyBorder="1" applyAlignment="1" applyProtection="1">
      <alignment horizontal="center" vertical="center"/>
      <protection locked="0"/>
    </xf>
    <xf numFmtId="0" fontId="19" fillId="0" borderId="24" xfId="0" applyFont="1" applyBorder="1" applyAlignment="1" applyProtection="1">
      <alignment horizontal="center"/>
      <protection locked="0"/>
    </xf>
    <xf numFmtId="0" fontId="19" fillId="0" borderId="23" xfId="0" applyFont="1" applyBorder="1" applyAlignment="1" applyProtection="1">
      <alignment horizontal="center"/>
      <protection locked="0"/>
    </xf>
    <xf numFmtId="0" fontId="19" fillId="0" borderId="25" xfId="0" applyFont="1" applyBorder="1" applyAlignment="1" applyProtection="1">
      <alignment horizontal="center"/>
      <protection locked="0"/>
    </xf>
    <xf numFmtId="0" fontId="13" fillId="0" borderId="24" xfId="0" applyFont="1" applyBorder="1" applyAlignment="1">
      <alignment horizontal="center" vertical="center"/>
    </xf>
    <xf numFmtId="0" fontId="13" fillId="0" borderId="25" xfId="0" applyFont="1" applyBorder="1" applyAlignment="1">
      <alignment horizontal="center" vertical="center"/>
    </xf>
    <xf numFmtId="49" fontId="23" fillId="0" borderId="24" xfId="0" applyNumberFormat="1" applyFont="1" applyBorder="1" applyAlignment="1">
      <alignment horizontal="center" vertical="center"/>
    </xf>
    <xf numFmtId="0" fontId="23" fillId="0" borderId="23" xfId="0" applyNumberFormat="1" applyFont="1" applyBorder="1" applyAlignment="1">
      <alignment horizontal="center" vertical="center"/>
    </xf>
    <xf numFmtId="0" fontId="23" fillId="0" borderId="25" xfId="0" applyNumberFormat="1" applyFont="1" applyBorder="1" applyAlignment="1">
      <alignment horizontal="center" vertical="center"/>
    </xf>
    <xf numFmtId="3" fontId="19" fillId="0" borderId="18" xfId="0" applyNumberFormat="1" applyFont="1" applyBorder="1" applyAlignment="1">
      <alignment vertical="center"/>
    </xf>
    <xf numFmtId="0" fontId="69" fillId="0" borderId="0" xfId="0" applyFont="1" applyBorder="1" applyAlignment="1">
      <alignment horizontal="left" vertical="center"/>
    </xf>
    <xf numFmtId="0" fontId="69" fillId="0" borderId="17" xfId="0" applyFont="1" applyBorder="1" applyAlignment="1">
      <alignment horizontal="left" vertical="center"/>
    </xf>
    <xf numFmtId="0" fontId="69" fillId="0" borderId="20" xfId="0" applyFont="1" applyBorder="1" applyAlignment="1">
      <alignment horizontal="left" vertical="center"/>
    </xf>
    <xf numFmtId="0" fontId="69" fillId="0" borderId="21" xfId="0" applyFont="1" applyBorder="1" applyAlignment="1">
      <alignment horizontal="left" vertical="center"/>
    </xf>
    <xf numFmtId="0" fontId="13" fillId="0" borderId="16" xfId="0" applyFont="1" applyBorder="1" applyAlignment="1">
      <alignment vertical="center" wrapText="1"/>
    </xf>
    <xf numFmtId="0" fontId="13" fillId="0" borderId="20" xfId="0" applyFont="1" applyBorder="1" applyAlignment="1">
      <alignment vertical="center" wrapText="1"/>
    </xf>
    <xf numFmtId="3" fontId="23" fillId="0" borderId="18" xfId="0" applyNumberFormat="1" applyFont="1" applyBorder="1" applyAlignment="1">
      <alignment vertical="center"/>
    </xf>
    <xf numFmtId="0" fontId="38" fillId="0" borderId="0" xfId="0" applyFont="1" applyBorder="1" applyAlignment="1">
      <alignment horizontal="center" vertical="center"/>
    </xf>
    <xf numFmtId="0" fontId="13" fillId="0" borderId="0" xfId="0" applyFont="1" applyBorder="1" applyAlignment="1">
      <alignment vertical="center"/>
    </xf>
    <xf numFmtId="0" fontId="13" fillId="0" borderId="0" xfId="0" applyFont="1" applyBorder="1" applyAlignment="1">
      <alignment vertical="top" wrapText="1"/>
    </xf>
    <xf numFmtId="0" fontId="13" fillId="0" borderId="23" xfId="0" applyFont="1" applyBorder="1" applyAlignment="1">
      <alignment vertical="center"/>
    </xf>
    <xf numFmtId="0" fontId="40" fillId="0" borderId="20" xfId="0" applyFont="1" applyBorder="1" applyAlignment="1">
      <alignment horizontal="center"/>
    </xf>
    <xf numFmtId="0" fontId="13" fillId="0" borderId="23" xfId="0" applyFont="1" applyBorder="1" applyAlignment="1">
      <alignment horizontal="center" vertical="center"/>
    </xf>
    <xf numFmtId="0" fontId="18" fillId="0" borderId="0" xfId="0" applyFont="1" applyBorder="1" applyAlignment="1">
      <alignment horizontal="center" vertical="center"/>
    </xf>
    <xf numFmtId="0" fontId="13" fillId="0" borderId="15" xfId="0" applyFont="1" applyBorder="1" applyAlignment="1">
      <alignment vertical="center"/>
    </xf>
    <xf numFmtId="0" fontId="13" fillId="0" borderId="16" xfId="0" applyFont="1" applyBorder="1" applyAlignment="1">
      <alignment vertical="center"/>
    </xf>
    <xf numFmtId="0" fontId="13" fillId="0" borderId="19" xfId="0" applyFont="1" applyBorder="1" applyAlignment="1">
      <alignment vertical="center"/>
    </xf>
    <xf numFmtId="0" fontId="13" fillId="0" borderId="20" xfId="0" applyFont="1" applyBorder="1" applyAlignment="1">
      <alignment vertical="center"/>
    </xf>
    <xf numFmtId="0" fontId="13" fillId="0" borderId="18" xfId="0" applyFont="1" applyBorder="1" applyAlignment="1">
      <alignment vertical="center"/>
    </xf>
    <xf numFmtId="0" fontId="13" fillId="0" borderId="18" xfId="0" applyFont="1" applyBorder="1" applyAlignment="1">
      <alignment horizontal="center" vertical="center" wrapText="1"/>
    </xf>
    <xf numFmtId="0" fontId="19" fillId="0" borderId="20" xfId="0" applyFont="1" applyBorder="1" applyAlignment="1">
      <alignment horizontal="center" vertical="center"/>
    </xf>
    <xf numFmtId="0" fontId="13" fillId="0" borderId="0" xfId="0" applyFont="1" applyBorder="1" applyAlignment="1">
      <alignment horizontal="center" vertical="center"/>
    </xf>
    <xf numFmtId="0" fontId="13" fillId="0" borderId="18" xfId="0" applyFont="1" applyBorder="1" applyAlignment="1">
      <alignment horizontal="center" vertical="center"/>
    </xf>
    <xf numFmtId="0" fontId="13" fillId="0" borderId="20" xfId="0" applyFont="1" applyBorder="1" applyAlignment="1">
      <alignment horizontal="center" vertical="center"/>
    </xf>
    <xf numFmtId="49" fontId="18" fillId="0" borderId="23" xfId="0" applyNumberFormat="1" applyFont="1" applyBorder="1" applyAlignment="1">
      <alignment vertical="top" shrinkToFit="1"/>
    </xf>
    <xf numFmtId="49" fontId="18" fillId="0" borderId="25" xfId="0" applyNumberFormat="1" applyFont="1" applyBorder="1" applyAlignment="1">
      <alignment vertical="top" shrinkToFit="1"/>
    </xf>
    <xf numFmtId="3" fontId="23" fillId="0" borderId="24" xfId="0" applyNumberFormat="1" applyFont="1" applyBorder="1" applyAlignment="1">
      <alignment horizontal="right" vertical="center"/>
    </xf>
    <xf numFmtId="3" fontId="23" fillId="0" borderId="23" xfId="0" applyNumberFormat="1" applyFont="1" applyBorder="1" applyAlignment="1">
      <alignment horizontal="right" vertical="center"/>
    </xf>
    <xf numFmtId="3" fontId="23" fillId="0" borderId="25" xfId="0" applyNumberFormat="1" applyFont="1" applyBorder="1" applyAlignment="1">
      <alignment horizontal="right" vertical="center"/>
    </xf>
    <xf numFmtId="0" fontId="13" fillId="0" borderId="18" xfId="0" applyFont="1" applyBorder="1" applyAlignment="1">
      <alignment horizontal="left" vertical="center"/>
    </xf>
    <xf numFmtId="0" fontId="13" fillId="0" borderId="20" xfId="0" applyFont="1" applyBorder="1" applyAlignment="1">
      <alignment horizontal="center" vertical="center"/>
    </xf>
    <xf numFmtId="0" fontId="69" fillId="0" borderId="10" xfId="0" applyFont="1" applyBorder="1" applyAlignment="1">
      <alignment horizontal="center" vertical="center"/>
    </xf>
    <xf numFmtId="0" fontId="69" fillId="0" borderId="0" xfId="0" applyFont="1" applyBorder="1" applyAlignment="1">
      <alignment horizontal="center" vertical="center"/>
    </xf>
    <xf numFmtId="0" fontId="69" fillId="0" borderId="19" xfId="0" applyFont="1" applyBorder="1" applyAlignment="1">
      <alignment horizontal="center" vertical="center"/>
    </xf>
    <xf numFmtId="0" fontId="69" fillId="0" borderId="20" xfId="0" applyFont="1" applyBorder="1" applyAlignment="1">
      <alignment horizontal="center" vertical="center"/>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13" fillId="0" borderId="0" xfId="0" applyFont="1" applyBorder="1" applyAlignment="1">
      <alignment horizontal="center" vertical="center" wrapText="1"/>
    </xf>
    <xf numFmtId="0" fontId="13" fillId="0" borderId="20" xfId="0" applyFont="1" applyBorder="1" applyAlignment="1">
      <alignment horizontal="center" vertical="center" wrapText="1"/>
    </xf>
    <xf numFmtId="49" fontId="19" fillId="0" borderId="23" xfId="0" applyNumberFormat="1" applyFont="1" applyBorder="1" applyAlignment="1">
      <alignment vertical="center" shrinkToFit="1"/>
    </xf>
    <xf numFmtId="49" fontId="0" fillId="0" borderId="23" xfId="0" applyNumberFormat="1" applyFont="1" applyBorder="1" applyAlignment="1">
      <alignment vertical="center" shrinkToFit="1"/>
    </xf>
    <xf numFmtId="49" fontId="0" fillId="0" borderId="25" xfId="0" applyNumberFormat="1" applyFont="1" applyBorder="1" applyAlignment="1">
      <alignment vertical="center" shrinkToFit="1"/>
    </xf>
    <xf numFmtId="0" fontId="13" fillId="0" borderId="24" xfId="0" applyFont="1" applyBorder="1" applyAlignment="1">
      <alignment vertical="center"/>
    </xf>
    <xf numFmtId="0" fontId="23" fillId="0" borderId="16" xfId="0" applyNumberFormat="1" applyFont="1" applyBorder="1" applyAlignment="1">
      <alignment vertical="center" wrapText="1" shrinkToFit="1"/>
    </xf>
    <xf numFmtId="0" fontId="23" fillId="0" borderId="22" xfId="0" applyNumberFormat="1" applyFont="1" applyBorder="1" applyAlignment="1">
      <alignment vertical="center" wrapText="1" shrinkToFit="1"/>
    </xf>
    <xf numFmtId="0" fontId="23" fillId="0" borderId="20" xfId="0" applyNumberFormat="1" applyFont="1" applyBorder="1" applyAlignment="1">
      <alignment vertical="center" wrapText="1" shrinkToFit="1"/>
    </xf>
    <xf numFmtId="0" fontId="23" fillId="0" borderId="21" xfId="0" applyNumberFormat="1" applyFont="1" applyBorder="1" applyAlignment="1">
      <alignment vertical="center" wrapText="1" shrinkToFit="1"/>
    </xf>
    <xf numFmtId="0" fontId="13" fillId="0" borderId="16" xfId="0" applyFont="1" applyBorder="1" applyAlignment="1">
      <alignment vertical="center" wrapText="1"/>
    </xf>
    <xf numFmtId="0" fontId="13" fillId="0" borderId="16" xfId="0" applyFont="1" applyBorder="1" applyAlignment="1">
      <alignment wrapText="1"/>
    </xf>
    <xf numFmtId="0" fontId="13" fillId="0" borderId="0" xfId="0" applyFont="1" applyBorder="1" applyAlignment="1">
      <alignment wrapText="1"/>
    </xf>
    <xf numFmtId="0" fontId="13" fillId="0" borderId="15" xfId="0" applyFont="1" applyBorder="1" applyAlignment="1">
      <alignment vertical="center" wrapText="1"/>
    </xf>
    <xf numFmtId="0" fontId="13" fillId="0" borderId="19" xfId="0" applyFont="1" applyBorder="1" applyAlignment="1">
      <alignment vertical="center" wrapText="1"/>
    </xf>
    <xf numFmtId="0" fontId="13" fillId="0" borderId="24" xfId="0" applyFont="1" applyBorder="1" applyAlignment="1">
      <alignment vertical="center"/>
    </xf>
    <xf numFmtId="0" fontId="13" fillId="0" borderId="23" xfId="0" applyFont="1" applyBorder="1" applyAlignment="1">
      <alignment vertical="center"/>
    </xf>
    <xf numFmtId="49" fontId="19" fillId="0" borderId="25" xfId="0" applyNumberFormat="1" applyFont="1" applyBorder="1" applyAlignment="1">
      <alignment vertical="center" shrinkToFit="1"/>
    </xf>
    <xf numFmtId="49" fontId="19" fillId="0" borderId="23" xfId="0" applyNumberFormat="1" applyFont="1" applyBorder="1" applyAlignment="1">
      <alignment vertical="center"/>
    </xf>
    <xf numFmtId="49" fontId="19" fillId="0" borderId="25" xfId="0" applyNumberFormat="1" applyFont="1" applyBorder="1" applyAlignment="1">
      <alignmen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22" xfId="0" applyFont="1" applyBorder="1" applyAlignment="1">
      <alignment horizontal="center" vertical="center"/>
    </xf>
    <xf numFmtId="0" fontId="13" fillId="0" borderId="29" xfId="0" applyFont="1" applyBorder="1" applyAlignment="1">
      <alignment horizontal="center" vertical="center"/>
    </xf>
    <xf numFmtId="0" fontId="13" fillId="0" borderId="27" xfId="0" applyFont="1" applyBorder="1" applyAlignment="1">
      <alignment horizontal="center" vertical="center"/>
    </xf>
    <xf numFmtId="0" fontId="13" fillId="0" borderId="16" xfId="0" applyFont="1" applyBorder="1" applyAlignment="1">
      <alignment horizontal="center" vertical="center"/>
    </xf>
    <xf numFmtId="0" fontId="13" fillId="0" borderId="0" xfId="0" applyFont="1" applyBorder="1" applyAlignment="1">
      <alignment vertical="center" wrapText="1"/>
    </xf>
    <xf numFmtId="0" fontId="13" fillId="0" borderId="17" xfId="0" applyFont="1" applyBorder="1" applyAlignment="1">
      <alignment vertical="center" wrapText="1"/>
    </xf>
    <xf numFmtId="0" fontId="13" fillId="0" borderId="20" xfId="0" applyFont="1" applyBorder="1" applyAlignment="1">
      <alignment vertical="center" wrapText="1"/>
    </xf>
    <xf numFmtId="0" fontId="13" fillId="0" borderId="21" xfId="0" applyFont="1" applyBorder="1" applyAlignment="1">
      <alignment vertical="center" wrapText="1"/>
    </xf>
    <xf numFmtId="0" fontId="13" fillId="0" borderId="16" xfId="0" applyFont="1" applyBorder="1" applyAlignment="1">
      <alignment vertical="center"/>
    </xf>
    <xf numFmtId="0" fontId="13" fillId="0" borderId="22" xfId="0" applyFont="1" applyBorder="1" applyAlignment="1">
      <alignment vertical="center"/>
    </xf>
    <xf numFmtId="0" fontId="13" fillId="0" borderId="10" xfId="0" applyFont="1" applyBorder="1" applyAlignment="1">
      <alignment vertical="center"/>
    </xf>
    <xf numFmtId="0" fontId="13" fillId="0" borderId="0" xfId="0" applyFont="1" applyBorder="1" applyAlignment="1">
      <alignment vertical="center"/>
    </xf>
    <xf numFmtId="0" fontId="13" fillId="0" borderId="17" xfId="0" applyFont="1" applyBorder="1" applyAlignment="1">
      <alignment vertical="center"/>
    </xf>
    <xf numFmtId="0" fontId="18" fillId="0" borderId="0" xfId="0" applyFont="1" applyBorder="1" applyAlignment="1">
      <alignment horizontal="center" vertical="center" wrapText="1"/>
    </xf>
    <xf numFmtId="14" fontId="19" fillId="0" borderId="23" xfId="0" applyNumberFormat="1" applyFont="1" applyBorder="1" applyAlignment="1" quotePrefix="1">
      <alignment vertical="center" shrinkToFit="1"/>
    </xf>
    <xf numFmtId="14" fontId="19" fillId="0" borderId="25" xfId="0" applyNumberFormat="1" applyFont="1" applyBorder="1" applyAlignment="1" quotePrefix="1">
      <alignment vertical="center" shrinkToFit="1"/>
    </xf>
    <xf numFmtId="0" fontId="13" fillId="0" borderId="24" xfId="0" applyFont="1" applyBorder="1" applyAlignment="1">
      <alignment horizontal="center" vertical="center"/>
    </xf>
    <xf numFmtId="0" fontId="13" fillId="0" borderId="23" xfId="0" applyFont="1" applyBorder="1" applyAlignment="1">
      <alignment horizontal="center" vertical="center"/>
    </xf>
    <xf numFmtId="0" fontId="13" fillId="0" borderId="25" xfId="0" applyFont="1" applyBorder="1" applyAlignment="1">
      <alignment horizontal="center" vertical="center"/>
    </xf>
    <xf numFmtId="0" fontId="13" fillId="0" borderId="27" xfId="0" applyFont="1" applyBorder="1" applyAlignment="1">
      <alignment horizontal="left" vertical="center"/>
    </xf>
    <xf numFmtId="0" fontId="38" fillId="0" borderId="29" xfId="0" applyFont="1" applyBorder="1" applyAlignment="1">
      <alignment horizontal="center" vertical="center"/>
    </xf>
    <xf numFmtId="49" fontId="19" fillId="0" borderId="16" xfId="0" applyNumberFormat="1" applyFont="1" applyBorder="1" applyAlignment="1">
      <alignment vertical="center" wrapText="1" shrinkToFit="1"/>
    </xf>
    <xf numFmtId="49" fontId="19" fillId="0" borderId="20" xfId="0" applyNumberFormat="1" applyFont="1" applyBorder="1" applyAlignment="1">
      <alignment vertical="center" wrapText="1" shrinkToFit="1"/>
    </xf>
    <xf numFmtId="0" fontId="13" fillId="0" borderId="15" xfId="0" applyFont="1" applyBorder="1" applyAlignment="1">
      <alignment vertical="center" wrapText="1"/>
    </xf>
    <xf numFmtId="0" fontId="13" fillId="0" borderId="19" xfId="0" applyFont="1" applyBorder="1" applyAlignment="1">
      <alignment vertical="center" wrapText="1"/>
    </xf>
    <xf numFmtId="0" fontId="13" fillId="0" borderId="15" xfId="0" applyFont="1" applyBorder="1" applyAlignment="1">
      <alignment horizontal="center"/>
    </xf>
    <xf numFmtId="0" fontId="13" fillId="0" borderId="16" xfId="0" applyFont="1" applyBorder="1" applyAlignment="1">
      <alignment horizontal="center"/>
    </xf>
    <xf numFmtId="0" fontId="13" fillId="0" borderId="22" xfId="0" applyFont="1" applyBorder="1" applyAlignment="1">
      <alignment horizontal="center"/>
    </xf>
    <xf numFmtId="0" fontId="13" fillId="0" borderId="18" xfId="0" applyFont="1" applyBorder="1" applyAlignment="1">
      <alignment horizontal="center" vertical="top"/>
    </xf>
    <xf numFmtId="0" fontId="13" fillId="0" borderId="20" xfId="0" applyFont="1" applyBorder="1" applyAlignment="1">
      <alignment vertical="center"/>
    </xf>
    <xf numFmtId="0" fontId="13" fillId="0" borderId="0" xfId="0" applyFont="1" applyBorder="1" applyAlignment="1">
      <alignment horizontal="center" vertical="center"/>
    </xf>
    <xf numFmtId="0" fontId="13" fillId="0" borderId="15" xfId="0" applyFont="1" applyBorder="1" applyAlignment="1">
      <alignment horizontal="center" vertical="center"/>
    </xf>
    <xf numFmtId="0" fontId="13" fillId="0" borderId="22" xfId="0" applyFont="1" applyBorder="1" applyAlignment="1">
      <alignment horizontal="center" vertical="center"/>
    </xf>
    <xf numFmtId="0" fontId="13" fillId="0" borderId="19" xfId="0" applyFont="1" applyBorder="1" applyAlignment="1">
      <alignment horizontal="center" vertical="center"/>
    </xf>
    <xf numFmtId="0" fontId="13" fillId="0" borderId="21" xfId="0" applyFont="1" applyBorder="1" applyAlignment="1">
      <alignment horizontal="center" vertical="center"/>
    </xf>
    <xf numFmtId="0" fontId="13" fillId="0" borderId="0" xfId="0" applyFont="1" applyBorder="1" applyAlignment="1">
      <alignment vertical="top" wrapText="1"/>
    </xf>
    <xf numFmtId="0" fontId="13" fillId="0" borderId="17" xfId="0" applyFont="1" applyBorder="1" applyAlignment="1">
      <alignment vertical="top" wrapText="1"/>
    </xf>
    <xf numFmtId="0" fontId="13" fillId="0" borderId="17" xfId="0" applyFont="1" applyBorder="1" applyAlignment="1">
      <alignment vertical="top" wrapText="1"/>
    </xf>
    <xf numFmtId="0" fontId="40" fillId="0" borderId="18" xfId="0" applyFont="1" applyBorder="1" applyAlignment="1">
      <alignment horizontal="left" vertical="center"/>
    </xf>
    <xf numFmtId="0" fontId="13" fillId="0" borderId="29" xfId="0" applyFont="1" applyBorder="1" applyAlignment="1">
      <alignment horizontal="left" vertical="center"/>
    </xf>
    <xf numFmtId="0" fontId="13" fillId="0" borderId="24" xfId="0" applyFont="1" applyBorder="1" applyAlignment="1">
      <alignment horizontal="left" vertical="center"/>
    </xf>
    <xf numFmtId="0" fontId="13" fillId="0" borderId="23" xfId="0" applyFont="1" applyBorder="1" applyAlignment="1">
      <alignment horizontal="left" vertical="center"/>
    </xf>
    <xf numFmtId="0" fontId="13" fillId="0" borderId="25" xfId="0" applyFont="1" applyBorder="1" applyAlignment="1">
      <alignment horizontal="left" vertical="center"/>
    </xf>
    <xf numFmtId="0" fontId="13" fillId="0" borderId="0" xfId="0" applyFont="1" applyBorder="1" applyAlignment="1">
      <alignment horizontal="center" wrapText="1"/>
    </xf>
    <xf numFmtId="0" fontId="13" fillId="0" borderId="20" xfId="0" applyFont="1" applyBorder="1" applyAlignment="1">
      <alignment horizontal="center" wrapText="1"/>
    </xf>
    <xf numFmtId="0" fontId="40" fillId="0" borderId="24" xfId="0" applyFont="1" applyBorder="1" applyAlignment="1">
      <alignment horizontal="left" vertical="center"/>
    </xf>
    <xf numFmtId="0" fontId="40" fillId="0" borderId="23" xfId="0" applyFont="1" applyBorder="1" applyAlignment="1">
      <alignment horizontal="left" vertical="center"/>
    </xf>
    <xf numFmtId="0" fontId="40" fillId="0" borderId="25" xfId="0" applyFont="1" applyBorder="1" applyAlignment="1">
      <alignment horizontal="left" vertical="center"/>
    </xf>
    <xf numFmtId="3" fontId="23" fillId="0" borderId="24" xfId="0" applyNumberFormat="1" applyFont="1" applyBorder="1" applyAlignment="1">
      <alignment vertical="center"/>
    </xf>
    <xf numFmtId="3" fontId="23" fillId="0" borderId="23" xfId="0" applyNumberFormat="1" applyFont="1" applyBorder="1" applyAlignment="1">
      <alignment vertical="center"/>
    </xf>
    <xf numFmtId="3" fontId="23" fillId="0" borderId="25" xfId="0" applyNumberFormat="1" applyFont="1" applyBorder="1" applyAlignment="1">
      <alignment vertical="center"/>
    </xf>
    <xf numFmtId="0" fontId="38" fillId="0" borderId="15" xfId="0" applyFont="1" applyBorder="1" applyAlignment="1">
      <alignment horizontal="center" vertical="center"/>
    </xf>
    <xf numFmtId="0" fontId="38" fillId="0" borderId="16" xfId="0" applyFont="1" applyBorder="1" applyAlignment="1">
      <alignment horizontal="center" vertical="center"/>
    </xf>
    <xf numFmtId="0" fontId="38" fillId="0" borderId="22" xfId="0" applyFont="1" applyBorder="1" applyAlignment="1">
      <alignment horizontal="center" vertical="center"/>
    </xf>
    <xf numFmtId="0" fontId="13" fillId="0" borderId="17" xfId="0" applyFont="1" applyBorder="1" applyAlignment="1">
      <alignment horizontal="center" vertical="center"/>
    </xf>
    <xf numFmtId="0" fontId="13" fillId="0" borderId="21" xfId="0" applyFont="1" applyBorder="1" applyAlignment="1">
      <alignment horizontal="center" vertical="center"/>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3" fontId="19" fillId="0" borderId="24" xfId="0" applyNumberFormat="1" applyFont="1" applyBorder="1" applyAlignment="1">
      <alignment vertical="center"/>
    </xf>
    <xf numFmtId="3" fontId="19" fillId="0" borderId="23" xfId="0" applyNumberFormat="1" applyFont="1" applyBorder="1" applyAlignment="1">
      <alignment vertical="center"/>
    </xf>
    <xf numFmtId="3" fontId="19" fillId="0" borderId="25" xfId="0" applyNumberFormat="1" applyFont="1" applyBorder="1" applyAlignment="1">
      <alignment vertical="center"/>
    </xf>
    <xf numFmtId="0" fontId="13" fillId="0" borderId="25" xfId="0" applyFont="1" applyBorder="1" applyAlignment="1">
      <alignment vertical="center"/>
    </xf>
    <xf numFmtId="0" fontId="13" fillId="0" borderId="29" xfId="0" applyFont="1" applyBorder="1" applyAlignment="1">
      <alignment vertical="center"/>
    </xf>
    <xf numFmtId="0" fontId="13" fillId="0" borderId="27" xfId="0" applyFont="1" applyBorder="1" applyAlignment="1">
      <alignment vertical="center"/>
    </xf>
    <xf numFmtId="0" fontId="13" fillId="0" borderId="22" xfId="0" applyFont="1" applyBorder="1" applyAlignment="1">
      <alignment vertical="center" wrapText="1"/>
    </xf>
    <xf numFmtId="0" fontId="13" fillId="0" borderId="21" xfId="0" applyFont="1" applyBorder="1" applyAlignment="1">
      <alignment vertical="center" wrapText="1"/>
    </xf>
    <xf numFmtId="0" fontId="13" fillId="0" borderId="33" xfId="0" applyFont="1" applyBorder="1" applyAlignment="1">
      <alignment vertical="center"/>
    </xf>
    <xf numFmtId="0" fontId="13" fillId="0" borderId="24" xfId="0" applyFont="1" applyBorder="1" applyAlignment="1">
      <alignment horizontal="center"/>
    </xf>
    <xf numFmtId="0" fontId="13" fillId="0" borderId="23" xfId="0" applyFont="1" applyBorder="1" applyAlignment="1">
      <alignment horizontal="center"/>
    </xf>
    <xf numFmtId="0" fontId="13" fillId="0" borderId="25" xfId="0" applyFont="1" applyBorder="1" applyAlignment="1">
      <alignment horizontal="center"/>
    </xf>
    <xf numFmtId="0" fontId="13" fillId="0" borderId="22" xfId="0" applyFont="1" applyBorder="1" applyAlignment="1">
      <alignment vertical="center"/>
    </xf>
    <xf numFmtId="0" fontId="13" fillId="0" borderId="24" xfId="0" applyFont="1" applyBorder="1" applyAlignment="1">
      <alignment horizontal="center" vertical="top"/>
    </xf>
    <xf numFmtId="0" fontId="13" fillId="0" borderId="23" xfId="0" applyFont="1" applyBorder="1" applyAlignment="1">
      <alignment horizontal="center" vertical="top"/>
    </xf>
    <xf numFmtId="0" fontId="13" fillId="0" borderId="25" xfId="0" applyFont="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76200</xdr:colOff>
      <xdr:row>9</xdr:row>
      <xdr:rowOff>142875</xdr:rowOff>
    </xdr:from>
    <xdr:to>
      <xdr:col>24</xdr:col>
      <xdr:colOff>142875</xdr:colOff>
      <xdr:row>11</xdr:row>
      <xdr:rowOff>9525</xdr:rowOff>
    </xdr:to>
    <xdr:sp>
      <xdr:nvSpPr>
        <xdr:cNvPr id="1" name="Oval 1"/>
        <xdr:cNvSpPr>
          <a:spLocks/>
        </xdr:cNvSpPr>
      </xdr:nvSpPr>
      <xdr:spPr>
        <a:xfrm>
          <a:off x="3857625" y="1685925"/>
          <a:ext cx="228600"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133350</xdr:colOff>
      <xdr:row>62</xdr:row>
      <xdr:rowOff>28575</xdr:rowOff>
    </xdr:from>
    <xdr:to>
      <xdr:col>15</xdr:col>
      <xdr:colOff>104775</xdr:colOff>
      <xdr:row>65</xdr:row>
      <xdr:rowOff>66675</xdr:rowOff>
    </xdr:to>
    <xdr:sp>
      <xdr:nvSpPr>
        <xdr:cNvPr id="2" name="Oval 2"/>
        <xdr:cNvSpPr>
          <a:spLocks/>
        </xdr:cNvSpPr>
      </xdr:nvSpPr>
      <xdr:spPr>
        <a:xfrm>
          <a:off x="1971675" y="10287000"/>
          <a:ext cx="619125" cy="552450"/>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Official Stamp</a:t>
          </a:r>
        </a:p>
      </xdr:txBody>
    </xdr:sp>
    <xdr:clientData/>
  </xdr:twoCellAnchor>
  <xdr:twoCellAnchor>
    <xdr:from>
      <xdr:col>20</xdr:col>
      <xdr:colOff>76200</xdr:colOff>
      <xdr:row>17</xdr:row>
      <xdr:rowOff>85725</xdr:rowOff>
    </xdr:from>
    <xdr:to>
      <xdr:col>20</xdr:col>
      <xdr:colOff>133350</xdr:colOff>
      <xdr:row>17</xdr:row>
      <xdr:rowOff>85725</xdr:rowOff>
    </xdr:to>
    <xdr:sp>
      <xdr:nvSpPr>
        <xdr:cNvPr id="3" name="Line 3"/>
        <xdr:cNvSpPr>
          <a:spLocks/>
        </xdr:cNvSpPr>
      </xdr:nvSpPr>
      <xdr:spPr>
        <a:xfrm>
          <a:off x="3371850" y="3000375"/>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47625</xdr:colOff>
      <xdr:row>17</xdr:row>
      <xdr:rowOff>95250</xdr:rowOff>
    </xdr:from>
    <xdr:to>
      <xdr:col>23</xdr:col>
      <xdr:colOff>104775</xdr:colOff>
      <xdr:row>17</xdr:row>
      <xdr:rowOff>95250</xdr:rowOff>
    </xdr:to>
    <xdr:sp>
      <xdr:nvSpPr>
        <xdr:cNvPr id="4" name="Line 4"/>
        <xdr:cNvSpPr>
          <a:spLocks/>
        </xdr:cNvSpPr>
      </xdr:nvSpPr>
      <xdr:spPr>
        <a:xfrm>
          <a:off x="3829050" y="30099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27</xdr:row>
      <xdr:rowOff>76200</xdr:rowOff>
    </xdr:from>
    <xdr:to>
      <xdr:col>19</xdr:col>
      <xdr:colOff>133350</xdr:colOff>
      <xdr:row>27</xdr:row>
      <xdr:rowOff>76200</xdr:rowOff>
    </xdr:to>
    <xdr:sp>
      <xdr:nvSpPr>
        <xdr:cNvPr id="5" name="Line 5"/>
        <xdr:cNvSpPr>
          <a:spLocks/>
        </xdr:cNvSpPr>
      </xdr:nvSpPr>
      <xdr:spPr>
        <a:xfrm>
          <a:off x="3209925" y="4657725"/>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66675</xdr:colOff>
      <xdr:row>27</xdr:row>
      <xdr:rowOff>85725</xdr:rowOff>
    </xdr:from>
    <xdr:to>
      <xdr:col>22</xdr:col>
      <xdr:colOff>123825</xdr:colOff>
      <xdr:row>27</xdr:row>
      <xdr:rowOff>85725</xdr:rowOff>
    </xdr:to>
    <xdr:sp>
      <xdr:nvSpPr>
        <xdr:cNvPr id="6" name="Line 6"/>
        <xdr:cNvSpPr>
          <a:spLocks/>
        </xdr:cNvSpPr>
      </xdr:nvSpPr>
      <xdr:spPr>
        <a:xfrm>
          <a:off x="3686175" y="466725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76200</xdr:colOff>
      <xdr:row>78</xdr:row>
      <xdr:rowOff>142875</xdr:rowOff>
    </xdr:from>
    <xdr:to>
      <xdr:col>24</xdr:col>
      <xdr:colOff>142875</xdr:colOff>
      <xdr:row>80</xdr:row>
      <xdr:rowOff>9525</xdr:rowOff>
    </xdr:to>
    <xdr:sp>
      <xdr:nvSpPr>
        <xdr:cNvPr id="7" name="Oval 7"/>
        <xdr:cNvSpPr>
          <a:spLocks/>
        </xdr:cNvSpPr>
      </xdr:nvSpPr>
      <xdr:spPr>
        <a:xfrm>
          <a:off x="3857625" y="13115925"/>
          <a:ext cx="228600"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133350</xdr:colOff>
      <xdr:row>131</xdr:row>
      <xdr:rowOff>28575</xdr:rowOff>
    </xdr:from>
    <xdr:to>
      <xdr:col>15</xdr:col>
      <xdr:colOff>104775</xdr:colOff>
      <xdr:row>134</xdr:row>
      <xdr:rowOff>76200</xdr:rowOff>
    </xdr:to>
    <xdr:sp>
      <xdr:nvSpPr>
        <xdr:cNvPr id="8" name="Oval 8"/>
        <xdr:cNvSpPr>
          <a:spLocks/>
        </xdr:cNvSpPr>
      </xdr:nvSpPr>
      <xdr:spPr>
        <a:xfrm>
          <a:off x="1971675" y="21707475"/>
          <a:ext cx="619125" cy="50482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Official Stamp</a:t>
          </a:r>
        </a:p>
      </xdr:txBody>
    </xdr:sp>
    <xdr:clientData/>
  </xdr:twoCellAnchor>
  <xdr:twoCellAnchor>
    <xdr:from>
      <xdr:col>20</xdr:col>
      <xdr:colOff>76200</xdr:colOff>
      <xdr:row>86</xdr:row>
      <xdr:rowOff>85725</xdr:rowOff>
    </xdr:from>
    <xdr:to>
      <xdr:col>20</xdr:col>
      <xdr:colOff>133350</xdr:colOff>
      <xdr:row>86</xdr:row>
      <xdr:rowOff>85725</xdr:rowOff>
    </xdr:to>
    <xdr:sp>
      <xdr:nvSpPr>
        <xdr:cNvPr id="9" name="Line 9"/>
        <xdr:cNvSpPr>
          <a:spLocks/>
        </xdr:cNvSpPr>
      </xdr:nvSpPr>
      <xdr:spPr>
        <a:xfrm>
          <a:off x="3371850" y="14430375"/>
          <a:ext cx="57150" cy="0"/>
        </a:xfrm>
        <a:prstGeom prst="line">
          <a:avLst/>
        </a:prstGeom>
        <a:noFill/>
        <a:ln w="9525" cmpd="sng">
          <a:solidFill>
            <a:srgbClr val="00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47625</xdr:colOff>
      <xdr:row>86</xdr:row>
      <xdr:rowOff>95250</xdr:rowOff>
    </xdr:from>
    <xdr:to>
      <xdr:col>23</xdr:col>
      <xdr:colOff>104775</xdr:colOff>
      <xdr:row>86</xdr:row>
      <xdr:rowOff>95250</xdr:rowOff>
    </xdr:to>
    <xdr:sp>
      <xdr:nvSpPr>
        <xdr:cNvPr id="10" name="Line 10"/>
        <xdr:cNvSpPr>
          <a:spLocks/>
        </xdr:cNvSpPr>
      </xdr:nvSpPr>
      <xdr:spPr>
        <a:xfrm>
          <a:off x="3829050" y="14439900"/>
          <a:ext cx="57150" cy="0"/>
        </a:xfrm>
        <a:prstGeom prst="line">
          <a:avLst/>
        </a:prstGeom>
        <a:noFill/>
        <a:ln w="9525" cmpd="sng">
          <a:solidFill>
            <a:srgbClr val="00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96</xdr:row>
      <xdr:rowOff>76200</xdr:rowOff>
    </xdr:from>
    <xdr:to>
      <xdr:col>19</xdr:col>
      <xdr:colOff>133350</xdr:colOff>
      <xdr:row>96</xdr:row>
      <xdr:rowOff>76200</xdr:rowOff>
    </xdr:to>
    <xdr:sp>
      <xdr:nvSpPr>
        <xdr:cNvPr id="11" name="Line 11"/>
        <xdr:cNvSpPr>
          <a:spLocks/>
        </xdr:cNvSpPr>
      </xdr:nvSpPr>
      <xdr:spPr>
        <a:xfrm>
          <a:off x="3209925" y="16135350"/>
          <a:ext cx="57150" cy="0"/>
        </a:xfrm>
        <a:prstGeom prst="line">
          <a:avLst/>
        </a:prstGeom>
        <a:noFill/>
        <a:ln w="9525" cmpd="sng">
          <a:solidFill>
            <a:srgbClr val="00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66675</xdr:colOff>
      <xdr:row>96</xdr:row>
      <xdr:rowOff>85725</xdr:rowOff>
    </xdr:from>
    <xdr:to>
      <xdr:col>22</xdr:col>
      <xdr:colOff>123825</xdr:colOff>
      <xdr:row>96</xdr:row>
      <xdr:rowOff>85725</xdr:rowOff>
    </xdr:to>
    <xdr:sp>
      <xdr:nvSpPr>
        <xdr:cNvPr id="12" name="Line 12"/>
        <xdr:cNvSpPr>
          <a:spLocks/>
        </xdr:cNvSpPr>
      </xdr:nvSpPr>
      <xdr:spPr>
        <a:xfrm>
          <a:off x="3686175" y="16144875"/>
          <a:ext cx="57150" cy="0"/>
        </a:xfrm>
        <a:prstGeom prst="line">
          <a:avLst/>
        </a:prstGeom>
        <a:noFill/>
        <a:ln w="9525" cmpd="sng">
          <a:solidFill>
            <a:srgbClr val="00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76200</xdr:colOff>
      <xdr:row>148</xdr:row>
      <xdr:rowOff>142875</xdr:rowOff>
    </xdr:from>
    <xdr:to>
      <xdr:col>24</xdr:col>
      <xdr:colOff>142875</xdr:colOff>
      <xdr:row>150</xdr:row>
      <xdr:rowOff>9525</xdr:rowOff>
    </xdr:to>
    <xdr:sp>
      <xdr:nvSpPr>
        <xdr:cNvPr id="13" name="Oval 13"/>
        <xdr:cNvSpPr>
          <a:spLocks/>
        </xdr:cNvSpPr>
      </xdr:nvSpPr>
      <xdr:spPr>
        <a:xfrm>
          <a:off x="3857625" y="24603075"/>
          <a:ext cx="228600"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133350</xdr:colOff>
      <xdr:row>201</xdr:row>
      <xdr:rowOff>28575</xdr:rowOff>
    </xdr:from>
    <xdr:to>
      <xdr:col>15</xdr:col>
      <xdr:colOff>104775</xdr:colOff>
      <xdr:row>204</xdr:row>
      <xdr:rowOff>76200</xdr:rowOff>
    </xdr:to>
    <xdr:sp>
      <xdr:nvSpPr>
        <xdr:cNvPr id="14" name="Oval 14"/>
        <xdr:cNvSpPr>
          <a:spLocks/>
        </xdr:cNvSpPr>
      </xdr:nvSpPr>
      <xdr:spPr>
        <a:xfrm>
          <a:off x="1971675" y="33194625"/>
          <a:ext cx="619125" cy="50482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Official Stamp</a:t>
          </a:r>
        </a:p>
      </xdr:txBody>
    </xdr:sp>
    <xdr:clientData/>
  </xdr:twoCellAnchor>
  <xdr:twoCellAnchor>
    <xdr:from>
      <xdr:col>20</xdr:col>
      <xdr:colOff>76200</xdr:colOff>
      <xdr:row>156</xdr:row>
      <xdr:rowOff>85725</xdr:rowOff>
    </xdr:from>
    <xdr:to>
      <xdr:col>20</xdr:col>
      <xdr:colOff>133350</xdr:colOff>
      <xdr:row>156</xdr:row>
      <xdr:rowOff>85725</xdr:rowOff>
    </xdr:to>
    <xdr:sp>
      <xdr:nvSpPr>
        <xdr:cNvPr id="15" name="Line 15"/>
        <xdr:cNvSpPr>
          <a:spLocks/>
        </xdr:cNvSpPr>
      </xdr:nvSpPr>
      <xdr:spPr>
        <a:xfrm>
          <a:off x="3371850" y="25917525"/>
          <a:ext cx="5715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47625</xdr:colOff>
      <xdr:row>156</xdr:row>
      <xdr:rowOff>95250</xdr:rowOff>
    </xdr:from>
    <xdr:to>
      <xdr:col>23</xdr:col>
      <xdr:colOff>104775</xdr:colOff>
      <xdr:row>156</xdr:row>
      <xdr:rowOff>95250</xdr:rowOff>
    </xdr:to>
    <xdr:sp>
      <xdr:nvSpPr>
        <xdr:cNvPr id="16" name="Line 16"/>
        <xdr:cNvSpPr>
          <a:spLocks/>
        </xdr:cNvSpPr>
      </xdr:nvSpPr>
      <xdr:spPr>
        <a:xfrm>
          <a:off x="3829050" y="25927050"/>
          <a:ext cx="5715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166</xdr:row>
      <xdr:rowOff>76200</xdr:rowOff>
    </xdr:from>
    <xdr:to>
      <xdr:col>19</xdr:col>
      <xdr:colOff>133350</xdr:colOff>
      <xdr:row>166</xdr:row>
      <xdr:rowOff>76200</xdr:rowOff>
    </xdr:to>
    <xdr:sp>
      <xdr:nvSpPr>
        <xdr:cNvPr id="17" name="Line 17"/>
        <xdr:cNvSpPr>
          <a:spLocks/>
        </xdr:cNvSpPr>
      </xdr:nvSpPr>
      <xdr:spPr>
        <a:xfrm>
          <a:off x="3209925" y="27622500"/>
          <a:ext cx="5715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66675</xdr:colOff>
      <xdr:row>166</xdr:row>
      <xdr:rowOff>85725</xdr:rowOff>
    </xdr:from>
    <xdr:to>
      <xdr:col>22</xdr:col>
      <xdr:colOff>123825</xdr:colOff>
      <xdr:row>166</xdr:row>
      <xdr:rowOff>85725</xdr:rowOff>
    </xdr:to>
    <xdr:sp>
      <xdr:nvSpPr>
        <xdr:cNvPr id="18" name="Line 18"/>
        <xdr:cNvSpPr>
          <a:spLocks/>
        </xdr:cNvSpPr>
      </xdr:nvSpPr>
      <xdr:spPr>
        <a:xfrm>
          <a:off x="3686175" y="27632025"/>
          <a:ext cx="5715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76200</xdr:colOff>
      <xdr:row>218</xdr:row>
      <xdr:rowOff>142875</xdr:rowOff>
    </xdr:from>
    <xdr:to>
      <xdr:col>24</xdr:col>
      <xdr:colOff>142875</xdr:colOff>
      <xdr:row>220</xdr:row>
      <xdr:rowOff>9525</xdr:rowOff>
    </xdr:to>
    <xdr:sp>
      <xdr:nvSpPr>
        <xdr:cNvPr id="19" name="Oval 19"/>
        <xdr:cNvSpPr>
          <a:spLocks/>
        </xdr:cNvSpPr>
      </xdr:nvSpPr>
      <xdr:spPr>
        <a:xfrm>
          <a:off x="3857625" y="36090225"/>
          <a:ext cx="228600"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133350</xdr:colOff>
      <xdr:row>271</xdr:row>
      <xdr:rowOff>28575</xdr:rowOff>
    </xdr:from>
    <xdr:to>
      <xdr:col>15</xdr:col>
      <xdr:colOff>104775</xdr:colOff>
      <xdr:row>274</xdr:row>
      <xdr:rowOff>76200</xdr:rowOff>
    </xdr:to>
    <xdr:sp>
      <xdr:nvSpPr>
        <xdr:cNvPr id="20" name="Oval 20"/>
        <xdr:cNvSpPr>
          <a:spLocks/>
        </xdr:cNvSpPr>
      </xdr:nvSpPr>
      <xdr:spPr>
        <a:xfrm>
          <a:off x="1971675" y="44681775"/>
          <a:ext cx="619125" cy="50482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Official Stamp</a:t>
          </a:r>
        </a:p>
      </xdr:txBody>
    </xdr:sp>
    <xdr:clientData/>
  </xdr:twoCellAnchor>
  <xdr:twoCellAnchor>
    <xdr:from>
      <xdr:col>20</xdr:col>
      <xdr:colOff>76200</xdr:colOff>
      <xdr:row>226</xdr:row>
      <xdr:rowOff>85725</xdr:rowOff>
    </xdr:from>
    <xdr:to>
      <xdr:col>20</xdr:col>
      <xdr:colOff>133350</xdr:colOff>
      <xdr:row>226</xdr:row>
      <xdr:rowOff>85725</xdr:rowOff>
    </xdr:to>
    <xdr:sp>
      <xdr:nvSpPr>
        <xdr:cNvPr id="21" name="Line 21"/>
        <xdr:cNvSpPr>
          <a:spLocks/>
        </xdr:cNvSpPr>
      </xdr:nvSpPr>
      <xdr:spPr>
        <a:xfrm>
          <a:off x="3371850" y="37404675"/>
          <a:ext cx="57150" cy="0"/>
        </a:xfrm>
        <a:prstGeom prst="line">
          <a:avLst/>
        </a:prstGeom>
        <a:no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47625</xdr:colOff>
      <xdr:row>226</xdr:row>
      <xdr:rowOff>95250</xdr:rowOff>
    </xdr:from>
    <xdr:to>
      <xdr:col>23</xdr:col>
      <xdr:colOff>104775</xdr:colOff>
      <xdr:row>226</xdr:row>
      <xdr:rowOff>95250</xdr:rowOff>
    </xdr:to>
    <xdr:sp>
      <xdr:nvSpPr>
        <xdr:cNvPr id="22" name="Line 22"/>
        <xdr:cNvSpPr>
          <a:spLocks/>
        </xdr:cNvSpPr>
      </xdr:nvSpPr>
      <xdr:spPr>
        <a:xfrm>
          <a:off x="3829050" y="37414200"/>
          <a:ext cx="57150" cy="0"/>
        </a:xfrm>
        <a:prstGeom prst="line">
          <a:avLst/>
        </a:prstGeom>
        <a:no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236</xdr:row>
      <xdr:rowOff>76200</xdr:rowOff>
    </xdr:from>
    <xdr:to>
      <xdr:col>19</xdr:col>
      <xdr:colOff>133350</xdr:colOff>
      <xdr:row>236</xdr:row>
      <xdr:rowOff>76200</xdr:rowOff>
    </xdr:to>
    <xdr:sp>
      <xdr:nvSpPr>
        <xdr:cNvPr id="23" name="Line 23"/>
        <xdr:cNvSpPr>
          <a:spLocks/>
        </xdr:cNvSpPr>
      </xdr:nvSpPr>
      <xdr:spPr>
        <a:xfrm>
          <a:off x="3209925" y="39109650"/>
          <a:ext cx="57150" cy="0"/>
        </a:xfrm>
        <a:prstGeom prst="line">
          <a:avLst/>
        </a:prstGeom>
        <a:no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66675</xdr:colOff>
      <xdr:row>236</xdr:row>
      <xdr:rowOff>85725</xdr:rowOff>
    </xdr:from>
    <xdr:to>
      <xdr:col>22</xdr:col>
      <xdr:colOff>123825</xdr:colOff>
      <xdr:row>236</xdr:row>
      <xdr:rowOff>85725</xdr:rowOff>
    </xdr:to>
    <xdr:sp>
      <xdr:nvSpPr>
        <xdr:cNvPr id="24" name="Line 24"/>
        <xdr:cNvSpPr>
          <a:spLocks/>
        </xdr:cNvSpPr>
      </xdr:nvSpPr>
      <xdr:spPr>
        <a:xfrm>
          <a:off x="3686175" y="39119175"/>
          <a:ext cx="57150" cy="0"/>
        </a:xfrm>
        <a:prstGeom prst="line">
          <a:avLst/>
        </a:prstGeom>
        <a:no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C1412"/>
  <sheetViews>
    <sheetView tabSelected="1" zoomScaleSheetLayoutView="136" workbookViewId="0" topLeftCell="A1">
      <selection activeCell="AF1209" sqref="AF1209"/>
    </sheetView>
  </sheetViews>
  <sheetFormatPr defaultColWidth="2.7109375" defaultRowHeight="12.75"/>
  <cols>
    <col min="1" max="1" width="3.28125" style="7" customWidth="1"/>
    <col min="2" max="38" width="2.7109375" style="7" customWidth="1"/>
    <col min="39" max="39" width="3.28125" style="7" customWidth="1"/>
    <col min="40" max="75" width="2.7109375" style="7" customWidth="1"/>
    <col min="76" max="83" width="2.140625" style="7" customWidth="1"/>
    <col min="84" max="84" width="1.7109375" style="7" customWidth="1"/>
    <col min="85" max="85" width="2.140625" style="7" customWidth="1"/>
    <col min="86" max="16384" width="2.7109375" style="7" customWidth="1"/>
  </cols>
  <sheetData>
    <row r="1" spans="1:24" ht="9.75" customHeight="1">
      <c r="A1" s="6" t="s">
        <v>0</v>
      </c>
      <c r="B1" s="6"/>
      <c r="C1" s="6"/>
      <c r="F1" s="6"/>
      <c r="G1" s="6"/>
      <c r="I1" s="6"/>
      <c r="J1" s="6"/>
      <c r="T1" s="8"/>
      <c r="X1" s="8"/>
    </row>
    <row r="2" spans="3:44" s="9" customFormat="1" ht="15" customHeight="1">
      <c r="C2" s="556" t="s">
        <v>1</v>
      </c>
      <c r="D2" s="557"/>
      <c r="E2" s="557"/>
      <c r="F2" s="558"/>
      <c r="G2" s="10" t="str">
        <f>IF(I8&lt;&gt;0,"ü"," ")</f>
        <v> </v>
      </c>
      <c r="H2" s="556" t="s">
        <v>2</v>
      </c>
      <c r="I2" s="557"/>
      <c r="J2" s="557"/>
      <c r="K2" s="558"/>
      <c r="L2" s="10" t="str">
        <f>IF(AF131&lt;&gt;0,"ü"," ")</f>
        <v> </v>
      </c>
      <c r="M2" s="556" t="s">
        <v>3</v>
      </c>
      <c r="N2" s="557"/>
      <c r="O2" s="557"/>
      <c r="P2" s="558"/>
      <c r="Q2" s="8" t="str">
        <f>IF(F194&lt;&gt;0,"ü"," ")</f>
        <v> </v>
      </c>
      <c r="R2" s="556" t="s">
        <v>4</v>
      </c>
      <c r="S2" s="557"/>
      <c r="T2" s="557"/>
      <c r="U2" s="558"/>
      <c r="V2" s="8" t="str">
        <f>IF(AF320&lt;&gt;0,"ü"," ")</f>
        <v> </v>
      </c>
      <c r="W2" s="556" t="s">
        <v>5</v>
      </c>
      <c r="X2" s="557"/>
      <c r="Y2" s="557"/>
      <c r="Z2" s="558"/>
      <c r="AA2" s="7"/>
      <c r="AB2" s="556" t="s">
        <v>6</v>
      </c>
      <c r="AC2" s="557"/>
      <c r="AD2" s="557"/>
      <c r="AE2" s="558"/>
      <c r="AF2" s="8" t="str">
        <f>IF(AH594&lt;&gt;0,"ü"," ")</f>
        <v> </v>
      </c>
      <c r="AG2" s="556" t="s">
        <v>7</v>
      </c>
      <c r="AH2" s="557"/>
      <c r="AI2" s="557"/>
      <c r="AJ2" s="558"/>
      <c r="AK2" s="8" t="str">
        <f>IF(AG683&lt;&gt;0,"ü"," ")</f>
        <v> </v>
      </c>
      <c r="AN2" s="858" t="s">
        <v>8</v>
      </c>
      <c r="AO2" s="859"/>
      <c r="AP2" s="859"/>
      <c r="AQ2" s="860"/>
      <c r="AR2" s="1"/>
    </row>
    <row r="3" spans="3:60" s="9" customFormat="1" ht="6" customHeight="1">
      <c r="C3" s="2"/>
      <c r="D3" s="2"/>
      <c r="E3" s="2"/>
      <c r="F3" s="2"/>
      <c r="AK3" s="11"/>
      <c r="AN3" s="3"/>
      <c r="AO3" s="3"/>
      <c r="AP3" s="3"/>
      <c r="AQ3" s="3"/>
      <c r="AR3" s="3"/>
      <c r="AT3" s="2"/>
      <c r="AU3" s="2"/>
      <c r="AV3" s="2"/>
      <c r="BB3" s="2"/>
      <c r="BC3" s="2"/>
      <c r="BD3" s="2"/>
      <c r="BE3" s="2"/>
      <c r="BF3" s="2"/>
      <c r="BG3" s="2"/>
      <c r="BH3" s="2"/>
    </row>
    <row r="4" spans="3:43" s="9" customFormat="1" ht="15" customHeight="1">
      <c r="C4" s="556" t="s">
        <v>9</v>
      </c>
      <c r="D4" s="557"/>
      <c r="E4" s="557"/>
      <c r="F4" s="558"/>
      <c r="G4" s="10" t="str">
        <f>IF(AG790&lt;&gt;0,"ü"," ")</f>
        <v> </v>
      </c>
      <c r="H4" s="556" t="s">
        <v>10</v>
      </c>
      <c r="I4" s="557"/>
      <c r="J4" s="557"/>
      <c r="K4" s="558"/>
      <c r="L4" s="8" t="str">
        <f>IF(AG857&lt;&gt;0,"ü"," ")</f>
        <v> </v>
      </c>
      <c r="M4" s="556" t="s">
        <v>11</v>
      </c>
      <c r="N4" s="557"/>
      <c r="O4" s="557"/>
      <c r="P4" s="558"/>
      <c r="Q4" s="8" t="str">
        <f>IF(AF908&lt;&gt;0,"ü"," ")</f>
        <v> </v>
      </c>
      <c r="R4" s="556" t="s">
        <v>12</v>
      </c>
      <c r="S4" s="557"/>
      <c r="T4" s="557"/>
      <c r="U4" s="558"/>
      <c r="V4" s="8" t="str">
        <f>IF(AG1046&lt;&gt;0,"ü"," ")</f>
        <v> </v>
      </c>
      <c r="W4" s="556" t="s">
        <v>13</v>
      </c>
      <c r="X4" s="557"/>
      <c r="Y4" s="557"/>
      <c r="Z4" s="558"/>
      <c r="AA4" s="8" t="str">
        <f>IF(AG1144&lt;&gt;0,"ü"," ")</f>
        <v> </v>
      </c>
      <c r="AB4" s="556" t="s">
        <v>14</v>
      </c>
      <c r="AC4" s="557"/>
      <c r="AD4" s="557"/>
      <c r="AE4" s="558"/>
      <c r="AF4" s="8" t="str">
        <f>IF(AG1242&lt;&gt;0,"ü"," ")</f>
        <v> </v>
      </c>
      <c r="AG4" s="556" t="s">
        <v>15</v>
      </c>
      <c r="AH4" s="557"/>
      <c r="AI4" s="557"/>
      <c r="AJ4" s="558"/>
      <c r="AK4" s="8" t="str">
        <f>IF(T1311&lt;&gt;0,"ü"," ")</f>
        <v> </v>
      </c>
      <c r="AN4" s="858" t="s">
        <v>16</v>
      </c>
      <c r="AO4" s="859"/>
      <c r="AP4" s="859"/>
      <c r="AQ4" s="860"/>
    </row>
    <row r="5" s="9" customFormat="1" ht="6" customHeight="1">
      <c r="A5" s="4"/>
    </row>
    <row r="6" spans="22:37" s="9" customFormat="1" ht="15" customHeight="1">
      <c r="V6" s="8"/>
      <c r="AA6" s="8"/>
      <c r="AF6" s="8"/>
      <c r="AK6" s="8"/>
    </row>
    <row r="7" s="6" customFormat="1" ht="14.25"/>
    <row r="8" spans="1:37" s="14" customFormat="1" ht="19.5" customHeight="1">
      <c r="A8" s="12" t="s">
        <v>17</v>
      </c>
      <c r="B8" s="13"/>
      <c r="C8" s="12"/>
      <c r="D8" s="12"/>
      <c r="E8" s="12"/>
      <c r="I8" s="546"/>
      <c r="J8" s="546"/>
      <c r="K8" s="546"/>
      <c r="L8" s="546"/>
      <c r="M8" s="546"/>
      <c r="N8" s="546"/>
      <c r="O8" s="546"/>
      <c r="P8" s="546"/>
      <c r="Q8" s="546"/>
      <c r="R8" s="546"/>
      <c r="S8" s="546"/>
      <c r="T8" s="546"/>
      <c r="U8" s="15"/>
      <c r="V8" s="16" t="s">
        <v>18</v>
      </c>
      <c r="X8" s="13"/>
      <c r="Y8" s="12"/>
      <c r="Z8" s="13"/>
      <c r="AA8" s="12"/>
      <c r="AB8" s="12"/>
      <c r="AC8" s="12"/>
      <c r="AD8" s="850"/>
      <c r="AE8" s="850"/>
      <c r="AF8" s="850"/>
      <c r="AG8" s="850"/>
      <c r="AH8" s="850"/>
      <c r="AI8" s="850"/>
      <c r="AJ8" s="850"/>
      <c r="AK8" s="850"/>
    </row>
    <row r="9" spans="1:37" s="14" customFormat="1" ht="19.5" customHeight="1">
      <c r="A9" s="17" t="s">
        <v>19</v>
      </c>
      <c r="B9" s="13"/>
      <c r="C9" s="12"/>
      <c r="D9" s="12"/>
      <c r="E9" s="12"/>
      <c r="I9" s="546"/>
      <c r="J9" s="546"/>
      <c r="K9" s="546"/>
      <c r="L9" s="546"/>
      <c r="M9" s="546"/>
      <c r="N9" s="546"/>
      <c r="O9" s="546"/>
      <c r="P9" s="546"/>
      <c r="Q9" s="546"/>
      <c r="R9" s="546"/>
      <c r="S9" s="546"/>
      <c r="T9" s="546"/>
      <c r="U9" s="15"/>
      <c r="V9" s="12" t="s">
        <v>20</v>
      </c>
      <c r="X9" s="13"/>
      <c r="Y9" s="13"/>
      <c r="Z9" s="13"/>
      <c r="AA9" s="12"/>
      <c r="AB9" s="13"/>
      <c r="AC9" s="13"/>
      <c r="AD9" s="851" t="s">
        <v>801</v>
      </c>
      <c r="AE9" s="851"/>
      <c r="AF9" s="851"/>
      <c r="AG9" s="851"/>
      <c r="AH9" s="851"/>
      <c r="AI9" s="851"/>
      <c r="AJ9" s="851"/>
      <c r="AK9" s="851"/>
    </row>
    <row r="10" spans="1:37" s="14" customFormat="1" ht="19.5" customHeight="1">
      <c r="A10" s="18" t="s">
        <v>21</v>
      </c>
      <c r="B10" s="19"/>
      <c r="C10" s="19"/>
      <c r="D10" s="19"/>
      <c r="E10" s="19"/>
      <c r="I10" s="546"/>
      <c r="J10" s="546"/>
      <c r="K10" s="546"/>
      <c r="L10" s="546"/>
      <c r="M10" s="546"/>
      <c r="N10" s="546"/>
      <c r="O10" s="546"/>
      <c r="P10" s="546"/>
      <c r="Q10" s="546"/>
      <c r="R10" s="546"/>
      <c r="S10" s="546"/>
      <c r="T10" s="546"/>
      <c r="U10" s="15"/>
      <c r="V10" s="12" t="s">
        <v>22</v>
      </c>
      <c r="X10" s="13"/>
      <c r="Y10" s="13"/>
      <c r="Z10" s="13"/>
      <c r="AA10" s="12"/>
      <c r="AB10" s="850" t="s">
        <v>801</v>
      </c>
      <c r="AC10" s="850"/>
      <c r="AD10" s="850"/>
      <c r="AE10" s="850"/>
      <c r="AF10" s="850"/>
      <c r="AG10" s="850"/>
      <c r="AH10" s="850"/>
      <c r="AI10" s="850"/>
      <c r="AJ10" s="850"/>
      <c r="AK10" s="850"/>
    </row>
    <row r="11" spans="1:37" s="14" customFormat="1" ht="19.5" customHeight="1">
      <c r="A11" s="20" t="s">
        <v>23</v>
      </c>
      <c r="B11" s="12"/>
      <c r="C11" s="13"/>
      <c r="D11" s="13"/>
      <c r="E11" s="13"/>
      <c r="I11" s="546"/>
      <c r="J11" s="546"/>
      <c r="K11" s="546"/>
      <c r="L11" s="546"/>
      <c r="M11" s="546"/>
      <c r="N11" s="546"/>
      <c r="O11" s="546"/>
      <c r="P11" s="546"/>
      <c r="Q11" s="546"/>
      <c r="R11" s="546"/>
      <c r="S11" s="546"/>
      <c r="T11" s="546"/>
      <c r="U11" s="15"/>
      <c r="V11" s="12" t="s">
        <v>24</v>
      </c>
      <c r="X11" s="13"/>
      <c r="Y11" s="13"/>
      <c r="Z11" s="13"/>
      <c r="AA11" s="12"/>
      <c r="AB11" s="852" t="s">
        <v>801</v>
      </c>
      <c r="AC11" s="852"/>
      <c r="AD11" s="852"/>
      <c r="AE11" s="852"/>
      <c r="AF11" s="852"/>
      <c r="AG11" s="852"/>
      <c r="AH11" s="852"/>
      <c r="AI11" s="852"/>
      <c r="AJ11" s="852"/>
      <c r="AK11" s="852"/>
    </row>
    <row r="12" spans="1:37" s="14" customFormat="1" ht="18" customHeight="1">
      <c r="A12" s="13" t="s">
        <v>25</v>
      </c>
      <c r="B12" s="21"/>
      <c r="C12" s="22"/>
      <c r="D12" s="22"/>
      <c r="E12" s="22"/>
      <c r="I12" s="546"/>
      <c r="J12" s="546"/>
      <c r="K12" s="546"/>
      <c r="L12" s="546"/>
      <c r="M12" s="546"/>
      <c r="N12" s="546"/>
      <c r="O12" s="546"/>
      <c r="P12" s="546"/>
      <c r="Q12" s="546"/>
      <c r="R12" s="546"/>
      <c r="S12" s="546"/>
      <c r="T12" s="546"/>
      <c r="U12" s="546"/>
      <c r="V12" s="546"/>
      <c r="W12" s="546"/>
      <c r="X12" s="546"/>
      <c r="Y12" s="546"/>
      <c r="Z12" s="546"/>
      <c r="AA12" s="546"/>
      <c r="AB12" s="546"/>
      <c r="AC12" s="546"/>
      <c r="AD12" s="546"/>
      <c r="AE12" s="546"/>
      <c r="AF12" s="546"/>
      <c r="AG12" s="546"/>
      <c r="AH12" s="546"/>
      <c r="AI12" s="546"/>
      <c r="AJ12" s="546"/>
      <c r="AK12" s="546"/>
    </row>
    <row r="13" spans="2:37" s="14" customFormat="1" ht="18" customHeight="1">
      <c r="B13" s="21"/>
      <c r="C13" s="13" t="s">
        <v>26</v>
      </c>
      <c r="D13" s="22"/>
      <c r="E13" s="22"/>
      <c r="F13" s="15"/>
      <c r="G13" s="15"/>
      <c r="H13" s="15"/>
      <c r="I13" s="546"/>
      <c r="J13" s="546"/>
      <c r="K13" s="546"/>
      <c r="L13" s="546"/>
      <c r="M13" s="546"/>
      <c r="N13" s="546"/>
      <c r="O13" s="546"/>
      <c r="P13" s="546"/>
      <c r="Q13" s="546"/>
      <c r="R13" s="546"/>
      <c r="S13" s="546"/>
      <c r="T13" s="546"/>
      <c r="U13" s="546"/>
      <c r="V13" s="546"/>
      <c r="W13" s="546"/>
      <c r="X13" s="546"/>
      <c r="Y13" s="546"/>
      <c r="Z13" s="546"/>
      <c r="AA13" s="546"/>
      <c r="AB13" s="546"/>
      <c r="AC13" s="546"/>
      <c r="AD13" s="546"/>
      <c r="AE13" s="546"/>
      <c r="AF13" s="546"/>
      <c r="AG13" s="546"/>
      <c r="AH13" s="546"/>
      <c r="AI13" s="546"/>
      <c r="AJ13" s="546"/>
      <c r="AK13" s="546"/>
    </row>
    <row r="14" spans="1:37" ht="14.25">
      <c r="A14" s="23"/>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3"/>
      <c r="AB14" s="24"/>
      <c r="AC14" s="24"/>
      <c r="AD14" s="24"/>
      <c r="AE14" s="24"/>
      <c r="AF14" s="24"/>
      <c r="AG14" s="24"/>
      <c r="AH14" s="24"/>
      <c r="AI14" s="24"/>
      <c r="AJ14" s="23"/>
      <c r="AK14" s="23"/>
    </row>
    <row r="15" spans="1:37" ht="16.5">
      <c r="A15" s="857" t="s">
        <v>27</v>
      </c>
      <c r="B15" s="857"/>
      <c r="C15" s="857"/>
      <c r="D15" s="857"/>
      <c r="E15" s="857"/>
      <c r="F15" s="857"/>
      <c r="G15" s="857"/>
      <c r="H15" s="857"/>
      <c r="I15" s="857"/>
      <c r="J15" s="857"/>
      <c r="K15" s="857"/>
      <c r="L15" s="857"/>
      <c r="M15" s="857"/>
      <c r="N15" s="857"/>
      <c r="O15" s="857"/>
      <c r="P15" s="857"/>
      <c r="Q15" s="857"/>
      <c r="R15" s="857"/>
      <c r="S15" s="857"/>
      <c r="T15" s="857"/>
      <c r="U15" s="857"/>
      <c r="V15" s="857"/>
      <c r="W15" s="857"/>
      <c r="X15" s="857"/>
      <c r="Y15" s="857"/>
      <c r="Z15" s="857"/>
      <c r="AA15" s="857"/>
      <c r="AB15" s="857"/>
      <c r="AC15" s="857"/>
      <c r="AD15" s="857"/>
      <c r="AE15" s="857"/>
      <c r="AF15" s="857"/>
      <c r="AG15" s="857"/>
      <c r="AH15" s="857"/>
      <c r="AI15" s="857"/>
      <c r="AJ15" s="857"/>
      <c r="AK15" s="857"/>
    </row>
    <row r="16" spans="1:37" ht="15.75">
      <c r="A16" s="560" t="s">
        <v>28</v>
      </c>
      <c r="B16" s="560"/>
      <c r="C16" s="560"/>
      <c r="D16" s="560"/>
      <c r="E16" s="560"/>
      <c r="F16" s="560"/>
      <c r="G16" s="560"/>
      <c r="H16" s="560"/>
      <c r="I16" s="560"/>
      <c r="J16" s="560"/>
      <c r="K16" s="560"/>
      <c r="L16" s="560"/>
      <c r="M16" s="560"/>
      <c r="N16" s="560"/>
      <c r="O16" s="560"/>
      <c r="P16" s="560"/>
      <c r="Q16" s="560"/>
      <c r="R16" s="560"/>
      <c r="S16" s="560"/>
      <c r="T16" s="560"/>
      <c r="U16" s="560"/>
      <c r="V16" s="560"/>
      <c r="W16" s="560"/>
      <c r="X16" s="560"/>
      <c r="Y16" s="560"/>
      <c r="Z16" s="560"/>
      <c r="AA16" s="560"/>
      <c r="AB16" s="560"/>
      <c r="AC16" s="560"/>
      <c r="AD16" s="560"/>
      <c r="AE16" s="560"/>
      <c r="AF16" s="560"/>
      <c r="AG16" s="560"/>
      <c r="AH16" s="560"/>
      <c r="AI16" s="560"/>
      <c r="AJ16" s="560"/>
      <c r="AK16" s="560"/>
    </row>
    <row r="17" spans="1:37" ht="14.25">
      <c r="A17" s="25"/>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4"/>
      <c r="AH17" s="24"/>
      <c r="AI17" s="24"/>
      <c r="AJ17" s="24"/>
      <c r="AK17" s="24"/>
    </row>
    <row r="18" spans="1:37" ht="14.25">
      <c r="A18" s="24" t="s">
        <v>29</v>
      </c>
      <c r="B18" s="24"/>
      <c r="C18" s="24"/>
      <c r="D18" s="24"/>
      <c r="E18" s="24"/>
      <c r="F18" s="24"/>
      <c r="G18" s="24"/>
      <c r="H18" s="24"/>
      <c r="I18" s="24"/>
      <c r="J18" s="24"/>
      <c r="K18" s="24"/>
      <c r="L18" s="24"/>
      <c r="M18" s="24"/>
      <c r="N18" s="26" t="s">
        <v>30</v>
      </c>
      <c r="O18" s="562"/>
      <c r="P18" s="562"/>
      <c r="Q18" s="562"/>
      <c r="R18" s="562"/>
      <c r="S18" s="562"/>
      <c r="T18" s="562"/>
      <c r="U18" s="24"/>
      <c r="V18" s="24"/>
      <c r="W18" s="24" t="s">
        <v>31</v>
      </c>
      <c r="X18" s="24"/>
      <c r="Y18" s="27"/>
      <c r="Z18" s="24"/>
      <c r="AA18" s="24"/>
      <c r="AB18" s="24"/>
      <c r="AC18" s="24"/>
      <c r="AE18" s="26" t="s">
        <v>30</v>
      </c>
      <c r="AF18" s="562"/>
      <c r="AG18" s="562"/>
      <c r="AH18" s="562"/>
      <c r="AI18" s="562"/>
      <c r="AJ18" s="562"/>
      <c r="AK18" s="562"/>
    </row>
    <row r="19" spans="1:37" ht="3" customHeight="1">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E19" s="24"/>
      <c r="AF19" s="24"/>
      <c r="AG19" s="24"/>
      <c r="AH19" s="24"/>
      <c r="AI19" s="24"/>
      <c r="AJ19" s="24"/>
      <c r="AK19" s="24"/>
    </row>
    <row r="20" spans="1:37" ht="14.25">
      <c r="A20" s="24" t="s">
        <v>32</v>
      </c>
      <c r="B20" s="24"/>
      <c r="C20" s="24"/>
      <c r="D20" s="24"/>
      <c r="E20" s="24"/>
      <c r="F20" s="24"/>
      <c r="G20" s="24"/>
      <c r="H20" s="24"/>
      <c r="I20" s="24"/>
      <c r="J20" s="24"/>
      <c r="K20" s="24"/>
      <c r="L20" s="24"/>
      <c r="M20" s="24"/>
      <c r="N20" s="26" t="s">
        <v>30</v>
      </c>
      <c r="O20" s="561">
        <f>AF26-(O18+O24+O22)</f>
        <v>0</v>
      </c>
      <c r="P20" s="561"/>
      <c r="Q20" s="561"/>
      <c r="R20" s="561"/>
      <c r="S20" s="561"/>
      <c r="T20" s="561"/>
      <c r="U20" s="24"/>
      <c r="V20" s="24"/>
      <c r="W20" s="24"/>
      <c r="X20" s="24"/>
      <c r="Y20" s="24"/>
      <c r="Z20" s="24"/>
      <c r="AA20" s="24"/>
      <c r="AB20" s="24"/>
      <c r="AC20" s="24"/>
      <c r="AE20" s="24"/>
      <c r="AF20" s="24"/>
      <c r="AG20" s="24"/>
      <c r="AH20" s="24"/>
      <c r="AI20" s="24"/>
      <c r="AJ20" s="24"/>
      <c r="AK20" s="24"/>
    </row>
    <row r="21" spans="1:37" ht="3" customHeight="1">
      <c r="A21" s="24"/>
      <c r="B21" s="24"/>
      <c r="C21" s="24"/>
      <c r="D21" s="24"/>
      <c r="E21" s="24"/>
      <c r="F21" s="24"/>
      <c r="G21" s="24"/>
      <c r="H21" s="24"/>
      <c r="I21" s="24"/>
      <c r="J21" s="24"/>
      <c r="K21" s="24"/>
      <c r="L21" s="24"/>
      <c r="M21" s="24"/>
      <c r="N21" s="26"/>
      <c r="O21" s="28"/>
      <c r="P21" s="28"/>
      <c r="Q21" s="28"/>
      <c r="R21" s="28"/>
      <c r="S21" s="28"/>
      <c r="T21" s="28"/>
      <c r="U21" s="24"/>
      <c r="V21" s="24"/>
      <c r="W21" s="24"/>
      <c r="X21" s="24"/>
      <c r="Y21" s="24"/>
      <c r="Z21" s="24"/>
      <c r="AA21" s="24"/>
      <c r="AB21" s="24"/>
      <c r="AC21" s="24"/>
      <c r="AE21" s="24"/>
      <c r="AF21" s="24"/>
      <c r="AG21" s="24"/>
      <c r="AH21" s="24"/>
      <c r="AI21" s="24"/>
      <c r="AJ21" s="24"/>
      <c r="AK21" s="24"/>
    </row>
    <row r="22" spans="1:37" ht="14.25">
      <c r="A22" s="24" t="s">
        <v>33</v>
      </c>
      <c r="B22" s="24"/>
      <c r="C22" s="24"/>
      <c r="D22" s="24"/>
      <c r="E22" s="24"/>
      <c r="F22" s="24"/>
      <c r="G22" s="24"/>
      <c r="H22" s="24"/>
      <c r="I22" s="24"/>
      <c r="J22" s="24"/>
      <c r="K22" s="24"/>
      <c r="L22" s="24"/>
      <c r="M22" s="24"/>
      <c r="N22" s="26" t="s">
        <v>30</v>
      </c>
      <c r="O22" s="562"/>
      <c r="P22" s="562"/>
      <c r="Q22" s="562"/>
      <c r="R22" s="562"/>
      <c r="S22" s="562"/>
      <c r="T22" s="562"/>
      <c r="U22" s="24"/>
      <c r="V22" s="24"/>
      <c r="W22" s="24"/>
      <c r="X22" s="24"/>
      <c r="Y22" s="24"/>
      <c r="Z22" s="24"/>
      <c r="AA22" s="24"/>
      <c r="AB22" s="24"/>
      <c r="AC22" s="24"/>
      <c r="AE22" s="24"/>
      <c r="AF22" s="24"/>
      <c r="AG22" s="24"/>
      <c r="AH22" s="24"/>
      <c r="AI22" s="24"/>
      <c r="AJ22" s="24"/>
      <c r="AK22" s="24"/>
    </row>
    <row r="23" spans="1:37" ht="3" customHeight="1">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E23" s="24"/>
      <c r="AF23" s="24"/>
      <c r="AG23" s="24"/>
      <c r="AH23" s="24"/>
      <c r="AI23" s="24"/>
      <c r="AJ23" s="24"/>
      <c r="AK23" s="24"/>
    </row>
    <row r="24" spans="1:37" ht="16.5">
      <c r="A24" s="24" t="s">
        <v>34</v>
      </c>
      <c r="B24" s="24"/>
      <c r="C24" s="24"/>
      <c r="D24" s="24"/>
      <c r="E24" s="24"/>
      <c r="F24" s="24"/>
      <c r="G24" s="822">
        <v>0.15</v>
      </c>
      <c r="H24" s="823"/>
      <c r="I24" s="824"/>
      <c r="J24" s="24"/>
      <c r="K24" s="24"/>
      <c r="L24" s="24"/>
      <c r="M24" s="24"/>
      <c r="N24" s="26" t="s">
        <v>30</v>
      </c>
      <c r="O24" s="561">
        <f>AF18*G24</f>
        <v>0</v>
      </c>
      <c r="P24" s="561"/>
      <c r="Q24" s="561"/>
      <c r="R24" s="561"/>
      <c r="S24" s="561"/>
      <c r="T24" s="561"/>
      <c r="U24" s="24"/>
      <c r="V24" s="24"/>
      <c r="W24" s="24" t="s">
        <v>35</v>
      </c>
      <c r="X24" s="24"/>
      <c r="Y24" s="27"/>
      <c r="Z24" s="24"/>
      <c r="AA24" s="24"/>
      <c r="AB24" s="24"/>
      <c r="AC24" s="24"/>
      <c r="AE24" s="26" t="s">
        <v>30</v>
      </c>
      <c r="AF24" s="562"/>
      <c r="AG24" s="562"/>
      <c r="AH24" s="562"/>
      <c r="AI24" s="562"/>
      <c r="AJ24" s="562"/>
      <c r="AK24" s="562"/>
    </row>
    <row r="25" spans="1:37" ht="3.75" customHeight="1" thickBot="1">
      <c r="A25" s="24"/>
      <c r="B25" s="24"/>
      <c r="C25" s="24"/>
      <c r="D25" s="24"/>
      <c r="E25" s="24"/>
      <c r="F25" s="24"/>
      <c r="G25" s="24"/>
      <c r="H25" s="24"/>
      <c r="I25" s="24"/>
      <c r="J25" s="24"/>
      <c r="K25" s="24"/>
      <c r="L25" s="24"/>
      <c r="M25" s="24"/>
      <c r="N25" s="29"/>
      <c r="O25" s="29"/>
      <c r="P25" s="29"/>
      <c r="Q25" s="29"/>
      <c r="R25" s="29"/>
      <c r="S25" s="29"/>
      <c r="T25" s="29"/>
      <c r="U25" s="24"/>
      <c r="V25" s="24"/>
      <c r="W25" s="24"/>
      <c r="X25" s="24"/>
      <c r="Y25" s="24"/>
      <c r="Z25" s="24"/>
      <c r="AA25" s="24"/>
      <c r="AB25" s="24"/>
      <c r="AC25" s="27"/>
      <c r="AE25" s="29"/>
      <c r="AF25" s="29"/>
      <c r="AG25" s="29"/>
      <c r="AH25" s="29"/>
      <c r="AI25" s="29"/>
      <c r="AJ25" s="29"/>
      <c r="AK25" s="29"/>
    </row>
    <row r="26" spans="1:37" ht="16.5" thickTop="1">
      <c r="A26" s="24"/>
      <c r="B26" s="24"/>
      <c r="C26" s="24"/>
      <c r="D26" s="24"/>
      <c r="E26" s="24"/>
      <c r="F26" s="24"/>
      <c r="G26" s="24"/>
      <c r="H26" s="24"/>
      <c r="I26" s="24"/>
      <c r="J26" s="24"/>
      <c r="K26" s="24"/>
      <c r="L26" s="24"/>
      <c r="M26" s="24"/>
      <c r="N26" s="30" t="s">
        <v>30</v>
      </c>
      <c r="O26" s="559">
        <f>SUM(O18+O20+O22+O24)</f>
        <v>0</v>
      </c>
      <c r="P26" s="559"/>
      <c r="Q26" s="559"/>
      <c r="R26" s="559"/>
      <c r="S26" s="559"/>
      <c r="T26" s="559"/>
      <c r="U26" s="24"/>
      <c r="V26" s="24"/>
      <c r="W26" s="24"/>
      <c r="X26" s="24"/>
      <c r="Y26" s="24"/>
      <c r="Z26" s="24"/>
      <c r="AA26" s="24"/>
      <c r="AB26" s="24"/>
      <c r="AC26" s="27"/>
      <c r="AE26" s="30" t="s">
        <v>30</v>
      </c>
      <c r="AF26" s="559">
        <f>SUM(AF18+AF24)</f>
        <v>0</v>
      </c>
      <c r="AG26" s="559"/>
      <c r="AH26" s="559"/>
      <c r="AI26" s="559"/>
      <c r="AJ26" s="559"/>
      <c r="AK26" s="559"/>
    </row>
    <row r="27" spans="1:37" ht="4.5" customHeight="1" thickBot="1">
      <c r="A27" s="24"/>
      <c r="B27" s="24"/>
      <c r="C27" s="24"/>
      <c r="D27" s="24"/>
      <c r="E27" s="24"/>
      <c r="F27" s="24"/>
      <c r="G27" s="24"/>
      <c r="H27" s="24"/>
      <c r="I27" s="24"/>
      <c r="J27" s="24"/>
      <c r="K27" s="24"/>
      <c r="L27" s="24"/>
      <c r="M27" s="24"/>
      <c r="N27" s="29"/>
      <c r="O27" s="29"/>
      <c r="P27" s="29"/>
      <c r="Q27" s="29"/>
      <c r="R27" s="29"/>
      <c r="S27" s="29"/>
      <c r="T27" s="29"/>
      <c r="U27" s="24"/>
      <c r="V27" s="24"/>
      <c r="W27" s="24"/>
      <c r="X27" s="24"/>
      <c r="Y27" s="24"/>
      <c r="Z27" s="24"/>
      <c r="AA27" s="24"/>
      <c r="AB27" s="24"/>
      <c r="AC27" s="27"/>
      <c r="AE27" s="29"/>
      <c r="AF27" s="29"/>
      <c r="AG27" s="29"/>
      <c r="AH27" s="29"/>
      <c r="AI27" s="29"/>
      <c r="AJ27" s="29"/>
      <c r="AK27" s="29"/>
    </row>
    <row r="28" spans="1:37" ht="3.75" customHeight="1" thickTop="1">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E28" s="24"/>
      <c r="AF28" s="24"/>
      <c r="AG28" s="24"/>
      <c r="AH28" s="24"/>
      <c r="AI28" s="24"/>
      <c r="AJ28" s="24"/>
      <c r="AK28" s="24"/>
    </row>
    <row r="29" spans="1:37" ht="16.5">
      <c r="A29" s="31" t="s">
        <v>36</v>
      </c>
      <c r="B29" s="24"/>
      <c r="C29" s="24"/>
      <c r="D29" s="24"/>
      <c r="E29" s="24"/>
      <c r="F29" s="24"/>
      <c r="G29" s="24"/>
      <c r="H29" s="24"/>
      <c r="I29" s="24"/>
      <c r="J29" s="24"/>
      <c r="K29" s="24"/>
      <c r="L29" s="24"/>
      <c r="M29" s="24"/>
      <c r="N29" s="24"/>
      <c r="O29" s="24"/>
      <c r="P29" s="24"/>
      <c r="Q29" s="24"/>
      <c r="R29" s="24"/>
      <c r="S29" s="24"/>
      <c r="T29" s="24"/>
      <c r="U29" s="24"/>
      <c r="V29" s="24"/>
      <c r="W29" s="32" t="s">
        <v>34</v>
      </c>
      <c r="X29" s="24"/>
      <c r="Y29" s="27"/>
      <c r="Z29" s="24"/>
      <c r="AA29" s="24"/>
      <c r="AB29" s="24"/>
      <c r="AC29" s="24"/>
      <c r="AE29" s="26" t="s">
        <v>30</v>
      </c>
      <c r="AF29" s="564">
        <f>+O24</f>
        <v>0</v>
      </c>
      <c r="AG29" s="564"/>
      <c r="AH29" s="564"/>
      <c r="AI29" s="564"/>
      <c r="AJ29" s="564"/>
      <c r="AK29" s="564"/>
    </row>
    <row r="30" spans="2:37" ht="14.25">
      <c r="B30" s="24"/>
      <c r="C30" s="13" t="s">
        <v>37</v>
      </c>
      <c r="D30" s="24"/>
      <c r="E30" s="24"/>
      <c r="F30" s="24"/>
      <c r="G30" s="24"/>
      <c r="H30" s="24"/>
      <c r="I30" s="24"/>
      <c r="J30" s="24"/>
      <c r="K30" s="24"/>
      <c r="L30" s="24"/>
      <c r="M30" s="24"/>
      <c r="N30" s="26" t="s">
        <v>30</v>
      </c>
      <c r="O30" s="555"/>
      <c r="P30" s="555"/>
      <c r="Q30" s="555"/>
      <c r="R30" s="555"/>
      <c r="S30" s="555"/>
      <c r="T30" s="555"/>
      <c r="U30" s="24"/>
      <c r="V30" s="24"/>
      <c r="W30" s="24"/>
      <c r="X30" s="24"/>
      <c r="Y30" s="24"/>
      <c r="Z30" s="24"/>
      <c r="AA30" s="24"/>
      <c r="AB30" s="24"/>
      <c r="AC30" s="24"/>
      <c r="AE30" s="24"/>
      <c r="AF30" s="24"/>
      <c r="AG30" s="24"/>
      <c r="AH30" s="24"/>
      <c r="AI30" s="24"/>
      <c r="AJ30" s="24"/>
      <c r="AK30" s="24"/>
    </row>
    <row r="31" spans="1:37" ht="14.25">
      <c r="A31" s="24"/>
      <c r="B31" s="24"/>
      <c r="C31" s="13" t="s">
        <v>38</v>
      </c>
      <c r="D31" s="24"/>
      <c r="E31" s="24"/>
      <c r="F31" s="24"/>
      <c r="G31" s="24"/>
      <c r="H31" s="24"/>
      <c r="I31" s="24"/>
      <c r="J31" s="24"/>
      <c r="K31" s="24"/>
      <c r="L31" s="24"/>
      <c r="M31" s="24"/>
      <c r="N31" s="26" t="s">
        <v>30</v>
      </c>
      <c r="O31" s="555"/>
      <c r="P31" s="555"/>
      <c r="Q31" s="555"/>
      <c r="R31" s="555"/>
      <c r="S31" s="555"/>
      <c r="T31" s="555"/>
      <c r="U31" s="24"/>
      <c r="V31" s="24"/>
      <c r="W31" s="24"/>
      <c r="X31" s="24"/>
      <c r="Y31" s="24"/>
      <c r="Z31" s="24"/>
      <c r="AA31" s="24"/>
      <c r="AB31" s="24"/>
      <c r="AC31" s="24"/>
      <c r="AE31" s="24"/>
      <c r="AF31" s="24"/>
      <c r="AG31" s="24"/>
      <c r="AH31" s="24"/>
      <c r="AI31" s="24"/>
      <c r="AJ31" s="24"/>
      <c r="AK31" s="24"/>
    </row>
    <row r="32" spans="1:37" ht="14.25">
      <c r="A32" s="24"/>
      <c r="B32" s="24"/>
      <c r="C32" s="13" t="s">
        <v>39</v>
      </c>
      <c r="D32" s="24"/>
      <c r="E32" s="24"/>
      <c r="F32" s="24"/>
      <c r="G32" s="24"/>
      <c r="H32" s="24"/>
      <c r="I32" s="24"/>
      <c r="J32" s="24"/>
      <c r="K32" s="24"/>
      <c r="L32" s="24"/>
      <c r="M32" s="24"/>
      <c r="N32" s="26" t="s">
        <v>30</v>
      </c>
      <c r="O32" s="555"/>
      <c r="P32" s="555"/>
      <c r="Q32" s="555"/>
      <c r="R32" s="555"/>
      <c r="S32" s="555"/>
      <c r="T32" s="555"/>
      <c r="U32" s="24"/>
      <c r="V32" s="24"/>
      <c r="W32" s="24"/>
      <c r="X32" s="24"/>
      <c r="Y32" s="24"/>
      <c r="Z32" s="24"/>
      <c r="AA32" s="24"/>
      <c r="AB32" s="24"/>
      <c r="AC32" s="24"/>
      <c r="AE32" s="24"/>
      <c r="AF32" s="24"/>
      <c r="AG32" s="24"/>
      <c r="AH32" s="24"/>
      <c r="AI32" s="24"/>
      <c r="AJ32" s="24"/>
      <c r="AK32" s="24"/>
    </row>
    <row r="33" spans="1:37" ht="14.25">
      <c r="A33" s="24"/>
      <c r="B33" s="24"/>
      <c r="C33" s="13" t="s">
        <v>40</v>
      </c>
      <c r="D33" s="24"/>
      <c r="E33" s="24"/>
      <c r="F33" s="24"/>
      <c r="G33" s="24"/>
      <c r="H33" s="24"/>
      <c r="I33" s="24"/>
      <c r="J33" s="24"/>
      <c r="K33" s="24"/>
      <c r="L33" s="24"/>
      <c r="M33" s="24"/>
      <c r="N33" s="26" t="s">
        <v>30</v>
      </c>
      <c r="O33" s="555"/>
      <c r="P33" s="555"/>
      <c r="Q33" s="555"/>
      <c r="R33" s="555"/>
      <c r="S33" s="555"/>
      <c r="T33" s="555"/>
      <c r="U33" s="24"/>
      <c r="V33" s="24"/>
      <c r="W33" s="24"/>
      <c r="X33" s="24"/>
      <c r="Y33" s="24"/>
      <c r="Z33" s="24"/>
      <c r="AA33" s="24"/>
      <c r="AB33" s="24"/>
      <c r="AC33" s="24"/>
      <c r="AE33" s="24"/>
      <c r="AF33" s="24"/>
      <c r="AG33" s="24"/>
      <c r="AH33" s="24"/>
      <c r="AI33" s="24"/>
      <c r="AJ33" s="24"/>
      <c r="AK33" s="24"/>
    </row>
    <row r="34" spans="1:37" ht="14.25">
      <c r="A34" s="24"/>
      <c r="B34" s="24"/>
      <c r="C34" s="13" t="s">
        <v>41</v>
      </c>
      <c r="D34" s="24"/>
      <c r="E34" s="24"/>
      <c r="F34" s="24"/>
      <c r="G34" s="24"/>
      <c r="H34" s="24"/>
      <c r="I34" s="24"/>
      <c r="J34" s="24"/>
      <c r="K34" s="24"/>
      <c r="L34" s="24"/>
      <c r="M34" s="24"/>
      <c r="N34" s="26" t="s">
        <v>30</v>
      </c>
      <c r="O34" s="555"/>
      <c r="P34" s="555"/>
      <c r="Q34" s="555"/>
      <c r="R34" s="555"/>
      <c r="S34" s="555"/>
      <c r="T34" s="555"/>
      <c r="U34" s="24"/>
      <c r="V34" s="24"/>
      <c r="W34" s="24"/>
      <c r="X34" s="24"/>
      <c r="Y34" s="24"/>
      <c r="Z34" s="24"/>
      <c r="AA34" s="24"/>
      <c r="AB34" s="24"/>
      <c r="AC34" s="24"/>
      <c r="AE34" s="24"/>
      <c r="AF34" s="24"/>
      <c r="AG34" s="24"/>
      <c r="AH34" s="24"/>
      <c r="AI34" s="24"/>
      <c r="AJ34" s="24"/>
      <c r="AK34" s="24"/>
    </row>
    <row r="35" spans="1:37" ht="14.25">
      <c r="A35" s="24"/>
      <c r="B35" s="24"/>
      <c r="C35" s="13" t="s">
        <v>42</v>
      </c>
      <c r="D35" s="24"/>
      <c r="E35" s="24"/>
      <c r="F35" s="24"/>
      <c r="G35" s="24"/>
      <c r="H35" s="24"/>
      <c r="I35" s="24"/>
      <c r="J35" s="24"/>
      <c r="K35" s="24"/>
      <c r="L35" s="24"/>
      <c r="M35" s="24"/>
      <c r="N35" s="26" t="s">
        <v>30</v>
      </c>
      <c r="O35" s="555"/>
      <c r="P35" s="555"/>
      <c r="Q35" s="555"/>
      <c r="R35" s="555"/>
      <c r="S35" s="555"/>
      <c r="T35" s="555"/>
      <c r="U35" s="24"/>
      <c r="V35" s="24"/>
      <c r="W35" s="24"/>
      <c r="X35" s="24"/>
      <c r="Y35" s="24"/>
      <c r="Z35" s="24"/>
      <c r="AA35" s="24"/>
      <c r="AB35" s="24"/>
      <c r="AC35" s="24"/>
      <c r="AE35" s="24"/>
      <c r="AF35" s="24"/>
      <c r="AG35" s="24"/>
      <c r="AH35" s="24"/>
      <c r="AI35" s="24"/>
      <c r="AJ35" s="24"/>
      <c r="AK35" s="24"/>
    </row>
    <row r="36" spans="1:37" ht="14.25">
      <c r="A36" s="24"/>
      <c r="B36" s="24"/>
      <c r="C36" s="13" t="s">
        <v>43</v>
      </c>
      <c r="D36" s="24"/>
      <c r="E36" s="24"/>
      <c r="F36" s="24"/>
      <c r="G36" s="24"/>
      <c r="H36" s="24"/>
      <c r="I36" s="24"/>
      <c r="J36" s="24"/>
      <c r="K36" s="24"/>
      <c r="L36" s="24"/>
      <c r="M36" s="24"/>
      <c r="N36" s="26" t="s">
        <v>30</v>
      </c>
      <c r="O36" s="555"/>
      <c r="P36" s="555"/>
      <c r="Q36" s="555"/>
      <c r="R36" s="555"/>
      <c r="S36" s="555"/>
      <c r="T36" s="555"/>
      <c r="U36" s="24"/>
      <c r="V36" s="24"/>
      <c r="W36" s="24"/>
      <c r="X36" s="24"/>
      <c r="Y36" s="24"/>
      <c r="Z36" s="24"/>
      <c r="AA36" s="24"/>
      <c r="AB36" s="24"/>
      <c r="AC36" s="24"/>
      <c r="AE36" s="24"/>
      <c r="AF36" s="24"/>
      <c r="AG36" s="24"/>
      <c r="AH36" s="24"/>
      <c r="AI36" s="24"/>
      <c r="AJ36" s="24"/>
      <c r="AK36" s="24"/>
    </row>
    <row r="37" spans="1:37" ht="14.25">
      <c r="A37" s="24"/>
      <c r="B37" s="24"/>
      <c r="C37" s="13" t="s">
        <v>44</v>
      </c>
      <c r="D37" s="24"/>
      <c r="E37" s="24"/>
      <c r="F37" s="24"/>
      <c r="G37" s="24"/>
      <c r="H37" s="24"/>
      <c r="I37" s="24"/>
      <c r="J37" s="24"/>
      <c r="K37" s="24"/>
      <c r="L37" s="24"/>
      <c r="M37" s="24"/>
      <c r="N37" s="26" t="s">
        <v>30</v>
      </c>
      <c r="O37" s="555"/>
      <c r="P37" s="555"/>
      <c r="Q37" s="555"/>
      <c r="R37" s="555"/>
      <c r="S37" s="555"/>
      <c r="T37" s="555"/>
      <c r="U37" s="24"/>
      <c r="V37" s="24"/>
      <c r="W37" s="24"/>
      <c r="X37" s="24"/>
      <c r="Y37" s="24"/>
      <c r="Z37" s="24"/>
      <c r="AA37" s="24"/>
      <c r="AB37" s="24"/>
      <c r="AC37" s="24"/>
      <c r="AE37" s="24"/>
      <c r="AF37" s="24"/>
      <c r="AG37" s="24"/>
      <c r="AH37" s="24"/>
      <c r="AI37" s="24"/>
      <c r="AJ37" s="24"/>
      <c r="AK37" s="24"/>
    </row>
    <row r="38" spans="1:37" ht="14.25">
      <c r="A38" s="24"/>
      <c r="B38" s="24"/>
      <c r="C38" s="13" t="s">
        <v>45</v>
      </c>
      <c r="D38" s="24"/>
      <c r="E38" s="24"/>
      <c r="F38" s="24"/>
      <c r="G38" s="24"/>
      <c r="H38" s="24"/>
      <c r="I38" s="24"/>
      <c r="J38" s="24"/>
      <c r="K38" s="24"/>
      <c r="L38" s="24"/>
      <c r="M38" s="24"/>
      <c r="N38" s="26" t="s">
        <v>30</v>
      </c>
      <c r="O38" s="555"/>
      <c r="P38" s="555"/>
      <c r="Q38" s="555"/>
      <c r="R38" s="555"/>
      <c r="S38" s="555"/>
      <c r="T38" s="555"/>
      <c r="U38" s="24"/>
      <c r="V38" s="24"/>
      <c r="W38" s="24"/>
      <c r="X38" s="24"/>
      <c r="Y38" s="24"/>
      <c r="Z38" s="24"/>
      <c r="AA38" s="24"/>
      <c r="AB38" s="24"/>
      <c r="AC38" s="24"/>
      <c r="AE38" s="24"/>
      <c r="AF38" s="24"/>
      <c r="AG38" s="24"/>
      <c r="AH38" s="24"/>
      <c r="AI38" s="24"/>
      <c r="AJ38" s="24"/>
      <c r="AK38" s="24"/>
    </row>
    <row r="39" spans="1:37" ht="14.25">
      <c r="A39" s="24"/>
      <c r="B39" s="24"/>
      <c r="C39" s="13" t="s">
        <v>46</v>
      </c>
      <c r="D39" s="24"/>
      <c r="E39" s="24"/>
      <c r="F39" s="24"/>
      <c r="G39" s="24"/>
      <c r="H39" s="24"/>
      <c r="I39" s="24"/>
      <c r="J39" s="24"/>
      <c r="K39" s="24"/>
      <c r="L39" s="24"/>
      <c r="M39" s="24"/>
      <c r="N39" s="26" t="s">
        <v>30</v>
      </c>
      <c r="O39" s="555"/>
      <c r="P39" s="555"/>
      <c r="Q39" s="555"/>
      <c r="R39" s="555"/>
      <c r="S39" s="555"/>
      <c r="T39" s="555"/>
      <c r="U39" s="24"/>
      <c r="V39" s="24"/>
      <c r="W39" s="24"/>
      <c r="X39" s="24"/>
      <c r="Y39" s="24"/>
      <c r="Z39" s="24"/>
      <c r="AA39" s="24"/>
      <c r="AB39" s="24"/>
      <c r="AC39" s="24"/>
      <c r="AE39" s="24"/>
      <c r="AF39" s="24"/>
      <c r="AG39" s="24"/>
      <c r="AH39" s="24"/>
      <c r="AI39" s="24"/>
      <c r="AJ39" s="24"/>
      <c r="AK39" s="24"/>
    </row>
    <row r="40" spans="1:37" ht="14.25">
      <c r="A40" s="24"/>
      <c r="B40" s="24"/>
      <c r="C40" s="13" t="s">
        <v>47</v>
      </c>
      <c r="D40" s="24"/>
      <c r="E40" s="24"/>
      <c r="F40" s="24"/>
      <c r="G40" s="24"/>
      <c r="H40" s="24"/>
      <c r="I40" s="24"/>
      <c r="J40" s="24"/>
      <c r="K40" s="24"/>
      <c r="L40" s="24"/>
      <c r="M40" s="24"/>
      <c r="N40" s="26" t="s">
        <v>30</v>
      </c>
      <c r="O40" s="555"/>
      <c r="P40" s="555"/>
      <c r="Q40" s="555"/>
      <c r="R40" s="555"/>
      <c r="S40" s="555"/>
      <c r="T40" s="555"/>
      <c r="U40" s="24"/>
      <c r="V40" s="24"/>
      <c r="W40" s="24"/>
      <c r="X40" s="24"/>
      <c r="Y40" s="24"/>
      <c r="Z40" s="24"/>
      <c r="AA40" s="24"/>
      <c r="AB40" s="24"/>
      <c r="AC40" s="24"/>
      <c r="AE40" s="24"/>
      <c r="AF40" s="24"/>
      <c r="AG40" s="24"/>
      <c r="AH40" s="24"/>
      <c r="AI40" s="24"/>
      <c r="AJ40" s="24"/>
      <c r="AK40" s="24"/>
    </row>
    <row r="41" spans="1:37" ht="14.25">
      <c r="A41" s="24"/>
      <c r="B41" s="24"/>
      <c r="C41" s="24"/>
      <c r="D41" s="24"/>
      <c r="E41" s="24"/>
      <c r="F41" s="24"/>
      <c r="G41" s="24"/>
      <c r="H41" s="24"/>
      <c r="I41" s="24"/>
      <c r="J41" s="24"/>
      <c r="K41" s="24"/>
      <c r="L41" s="24"/>
      <c r="M41" s="24"/>
      <c r="N41" s="26" t="s">
        <v>30</v>
      </c>
      <c r="O41" s="555"/>
      <c r="P41" s="555"/>
      <c r="Q41" s="555"/>
      <c r="R41" s="555"/>
      <c r="S41" s="555"/>
      <c r="T41" s="555"/>
      <c r="U41" s="24"/>
      <c r="V41" s="24"/>
      <c r="W41" s="24"/>
      <c r="X41" s="24"/>
      <c r="Y41" s="24"/>
      <c r="Z41" s="24"/>
      <c r="AA41" s="24"/>
      <c r="AB41" s="24"/>
      <c r="AC41" s="24"/>
      <c r="AE41" s="24"/>
      <c r="AF41" s="24"/>
      <c r="AG41" s="24"/>
      <c r="AH41" s="24"/>
      <c r="AI41" s="24"/>
      <c r="AJ41" s="24"/>
      <c r="AK41" s="24"/>
    </row>
    <row r="42" spans="1:37" ht="14.25">
      <c r="A42" s="24"/>
      <c r="B42" s="24"/>
      <c r="C42" s="24"/>
      <c r="D42" s="24"/>
      <c r="E42" s="24"/>
      <c r="F42" s="24"/>
      <c r="G42" s="24"/>
      <c r="H42" s="24"/>
      <c r="I42" s="24"/>
      <c r="J42" s="24"/>
      <c r="K42" s="24"/>
      <c r="L42" s="24"/>
      <c r="M42" s="24"/>
      <c r="N42" s="26" t="s">
        <v>30</v>
      </c>
      <c r="O42" s="555"/>
      <c r="P42" s="555"/>
      <c r="Q42" s="555"/>
      <c r="R42" s="555"/>
      <c r="S42" s="555"/>
      <c r="T42" s="555"/>
      <c r="U42" s="24"/>
      <c r="V42" s="24"/>
      <c r="W42" s="24"/>
      <c r="X42" s="24"/>
      <c r="Y42" s="24"/>
      <c r="Z42" s="24"/>
      <c r="AA42" s="24"/>
      <c r="AB42" s="24"/>
      <c r="AC42" s="24"/>
      <c r="AE42" s="24"/>
      <c r="AF42" s="24"/>
      <c r="AG42" s="24"/>
      <c r="AH42" s="24"/>
      <c r="AI42" s="24"/>
      <c r="AJ42" s="24"/>
      <c r="AK42" s="24"/>
    </row>
    <row r="43" spans="1:37" ht="14.25">
      <c r="A43" s="24"/>
      <c r="B43" s="24"/>
      <c r="C43" s="24"/>
      <c r="D43" s="24"/>
      <c r="E43" s="24"/>
      <c r="F43" s="24"/>
      <c r="G43" s="24"/>
      <c r="H43" s="24"/>
      <c r="I43" s="24"/>
      <c r="J43" s="24"/>
      <c r="K43" s="24"/>
      <c r="L43" s="24"/>
      <c r="M43" s="24"/>
      <c r="N43" s="26" t="s">
        <v>30</v>
      </c>
      <c r="O43" s="555"/>
      <c r="P43" s="555"/>
      <c r="Q43" s="555"/>
      <c r="R43" s="555"/>
      <c r="S43" s="555"/>
      <c r="T43" s="555"/>
      <c r="U43" s="24"/>
      <c r="V43" s="24"/>
      <c r="W43" s="24"/>
      <c r="X43" s="24"/>
      <c r="Y43" s="24"/>
      <c r="Z43" s="24"/>
      <c r="AA43" s="24"/>
      <c r="AB43" s="24"/>
      <c r="AC43" s="24"/>
      <c r="AE43" s="24"/>
      <c r="AF43" s="24"/>
      <c r="AG43" s="24"/>
      <c r="AH43" s="24"/>
      <c r="AI43" s="24"/>
      <c r="AJ43" s="24"/>
      <c r="AK43" s="24"/>
    </row>
    <row r="44" spans="1:37" ht="4.5" customHeight="1" thickBot="1">
      <c r="A44" s="24"/>
      <c r="B44" s="24"/>
      <c r="C44" s="24"/>
      <c r="D44" s="24"/>
      <c r="E44" s="24"/>
      <c r="F44" s="24"/>
      <c r="G44" s="24"/>
      <c r="H44" s="24"/>
      <c r="I44" s="24"/>
      <c r="J44" s="24"/>
      <c r="K44" s="24"/>
      <c r="L44" s="24"/>
      <c r="M44" s="24"/>
      <c r="N44" s="33"/>
      <c r="O44" s="34"/>
      <c r="P44" s="34"/>
      <c r="Q44" s="34"/>
      <c r="R44" s="34"/>
      <c r="S44" s="34"/>
      <c r="T44" s="34"/>
      <c r="U44" s="24"/>
      <c r="V44" s="24"/>
      <c r="W44" s="24"/>
      <c r="X44" s="24"/>
      <c r="Y44" s="24"/>
      <c r="Z44" s="24"/>
      <c r="AA44" s="24"/>
      <c r="AB44" s="24"/>
      <c r="AC44" s="24"/>
      <c r="AE44" s="24"/>
      <c r="AF44" s="24"/>
      <c r="AG44" s="24"/>
      <c r="AH44" s="24"/>
      <c r="AI44" s="24"/>
      <c r="AJ44" s="24"/>
      <c r="AK44" s="24"/>
    </row>
    <row r="45" spans="2:37" ht="16.5" thickTop="1">
      <c r="B45" s="24"/>
      <c r="D45" s="24"/>
      <c r="E45" s="24"/>
      <c r="F45" s="24"/>
      <c r="G45" s="24"/>
      <c r="H45" s="24"/>
      <c r="I45" s="24"/>
      <c r="J45" s="24"/>
      <c r="K45" s="24"/>
      <c r="L45" s="24"/>
      <c r="M45" s="24"/>
      <c r="N45" s="24"/>
      <c r="O45" s="24"/>
      <c r="P45" s="24"/>
      <c r="Q45" s="24"/>
      <c r="R45" s="24"/>
      <c r="S45" s="24"/>
      <c r="T45" s="24"/>
      <c r="U45" s="24"/>
      <c r="V45" s="24"/>
      <c r="W45" s="35" t="s">
        <v>48</v>
      </c>
      <c r="X45" s="24"/>
      <c r="Y45" s="24"/>
      <c r="Z45" s="24"/>
      <c r="AA45" s="24"/>
      <c r="AB45" s="24"/>
      <c r="AC45" s="24"/>
      <c r="AE45" s="26" t="s">
        <v>30</v>
      </c>
      <c r="AF45" s="821">
        <f>SUM(O30:T43)</f>
        <v>0</v>
      </c>
      <c r="AG45" s="821"/>
      <c r="AH45" s="821"/>
      <c r="AI45" s="821"/>
      <c r="AJ45" s="821"/>
      <c r="AK45" s="821"/>
    </row>
    <row r="46" spans="1:37" ht="4.5" customHeight="1" thickBot="1">
      <c r="A46" s="24"/>
      <c r="B46" s="24"/>
      <c r="C46" s="36"/>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E46" s="33"/>
      <c r="AF46" s="37"/>
      <c r="AG46" s="37"/>
      <c r="AH46" s="37"/>
      <c r="AI46" s="37"/>
      <c r="AJ46" s="37"/>
      <c r="AK46" s="37"/>
    </row>
    <row r="47" spans="1:37" ht="15.75">
      <c r="A47" s="24"/>
      <c r="B47" s="24"/>
      <c r="C47" s="24"/>
      <c r="D47" s="24"/>
      <c r="E47" s="24"/>
      <c r="F47" s="24"/>
      <c r="G47" s="24"/>
      <c r="H47" s="24"/>
      <c r="I47" s="24"/>
      <c r="J47" s="24"/>
      <c r="K47" s="24"/>
      <c r="L47" s="24"/>
      <c r="M47" s="24"/>
      <c r="N47" s="38"/>
      <c r="O47" s="38"/>
      <c r="P47" s="38"/>
      <c r="Q47" s="38"/>
      <c r="R47" s="38"/>
      <c r="S47" s="38"/>
      <c r="T47" s="38"/>
      <c r="U47" s="24"/>
      <c r="V47" s="24"/>
      <c r="W47" s="35" t="s">
        <v>49</v>
      </c>
      <c r="X47" s="24"/>
      <c r="Y47" s="24"/>
      <c r="Z47" s="24"/>
      <c r="AA47" s="24"/>
      <c r="AB47" s="24"/>
      <c r="AC47" s="27"/>
      <c r="AE47" s="39" t="s">
        <v>30</v>
      </c>
      <c r="AF47" s="817">
        <f>+AF29-AF45</f>
        <v>0</v>
      </c>
      <c r="AG47" s="817"/>
      <c r="AH47" s="817"/>
      <c r="AI47" s="817"/>
      <c r="AJ47" s="817"/>
      <c r="AK47" s="817"/>
    </row>
    <row r="48" spans="1:37" ht="4.5" customHeight="1">
      <c r="A48" s="40"/>
      <c r="B48" s="40"/>
      <c r="C48" s="40"/>
      <c r="D48" s="40"/>
      <c r="E48" s="40"/>
      <c r="F48" s="40"/>
      <c r="G48" s="40"/>
      <c r="H48" s="40"/>
      <c r="I48" s="40"/>
      <c r="J48" s="40"/>
      <c r="K48" s="40"/>
      <c r="L48" s="40"/>
      <c r="M48" s="40"/>
      <c r="N48" s="40"/>
      <c r="O48" s="40"/>
      <c r="P48" s="40"/>
      <c r="Q48" s="40"/>
      <c r="R48" s="40"/>
      <c r="S48" s="40"/>
      <c r="T48" s="40"/>
      <c r="U48" s="40"/>
      <c r="V48" s="40"/>
      <c r="W48" s="41"/>
      <c r="X48" s="40"/>
      <c r="Y48" s="40"/>
      <c r="Z48" s="40"/>
      <c r="AA48" s="40"/>
      <c r="AB48" s="40"/>
      <c r="AC48" s="40"/>
      <c r="AE48" s="42"/>
      <c r="AF48" s="43"/>
      <c r="AG48" s="43"/>
      <c r="AH48" s="43"/>
      <c r="AI48" s="43"/>
      <c r="AJ48" s="43"/>
      <c r="AK48" s="43"/>
    </row>
    <row r="49" spans="1:37" ht="14.25">
      <c r="A49" s="40"/>
      <c r="B49" s="40"/>
      <c r="C49" s="40"/>
      <c r="D49" s="40"/>
      <c r="E49" s="40"/>
      <c r="F49" s="40"/>
      <c r="G49" s="40"/>
      <c r="H49" s="40"/>
      <c r="I49" s="40"/>
      <c r="J49" s="40"/>
      <c r="K49" s="40"/>
      <c r="L49" s="40"/>
      <c r="M49" s="40"/>
      <c r="N49" s="32" t="s">
        <v>797</v>
      </c>
      <c r="O49" s="27"/>
      <c r="P49" s="27"/>
      <c r="Q49" s="27"/>
      <c r="R49" s="27"/>
      <c r="S49" s="27"/>
      <c r="U49" s="27"/>
      <c r="V49" s="27"/>
      <c r="X49" s="552" t="s">
        <v>50</v>
      </c>
      <c r="Y49" s="553"/>
      <c r="Z49" s="553"/>
      <c r="AA49" s="553"/>
      <c r="AB49" s="554"/>
      <c r="AC49" s="40"/>
      <c r="AE49" s="26" t="s">
        <v>30</v>
      </c>
      <c r="AF49" s="563">
        <f>+AH568</f>
        <v>0</v>
      </c>
      <c r="AG49" s="563"/>
      <c r="AH49" s="563"/>
      <c r="AI49" s="563"/>
      <c r="AJ49" s="563"/>
      <c r="AK49" s="563"/>
    </row>
    <row r="50" spans="1:37" ht="3.75" customHeight="1">
      <c r="A50" s="40"/>
      <c r="B50" s="40"/>
      <c r="C50" s="40"/>
      <c r="D50" s="40"/>
      <c r="E50" s="40"/>
      <c r="F50" s="40"/>
      <c r="G50" s="40"/>
      <c r="H50" s="40"/>
      <c r="I50" s="40"/>
      <c r="J50" s="40"/>
      <c r="K50" s="40"/>
      <c r="L50" s="40"/>
      <c r="M50" s="40"/>
      <c r="N50" s="32"/>
      <c r="O50" s="27"/>
      <c r="P50" s="27"/>
      <c r="Q50" s="27"/>
      <c r="R50" s="27"/>
      <c r="S50" s="27"/>
      <c r="U50" s="27"/>
      <c r="V50" s="27"/>
      <c r="X50" s="532"/>
      <c r="Y50" s="532"/>
      <c r="Z50" s="532"/>
      <c r="AA50" s="532"/>
      <c r="AB50" s="532"/>
      <c r="AC50" s="40"/>
      <c r="AE50" s="26"/>
      <c r="AF50" s="533"/>
      <c r="AG50" s="533"/>
      <c r="AH50" s="533"/>
      <c r="AI50" s="533"/>
      <c r="AJ50" s="533"/>
      <c r="AK50" s="533"/>
    </row>
    <row r="51" spans="1:37" ht="14.25">
      <c r="A51" s="40"/>
      <c r="B51" s="40"/>
      <c r="C51" s="40"/>
      <c r="D51" s="40"/>
      <c r="E51" s="40"/>
      <c r="F51" s="40"/>
      <c r="G51" s="40"/>
      <c r="H51" s="40"/>
      <c r="I51" s="40"/>
      <c r="J51" s="40"/>
      <c r="K51" s="40"/>
      <c r="L51" s="40"/>
      <c r="M51" s="40"/>
      <c r="N51" s="32" t="s">
        <v>798</v>
      </c>
      <c r="O51" s="27"/>
      <c r="P51" s="27"/>
      <c r="Q51" s="27"/>
      <c r="R51" s="27"/>
      <c r="S51" s="27"/>
      <c r="U51" s="27"/>
      <c r="V51" s="27"/>
      <c r="X51" s="552" t="s">
        <v>50</v>
      </c>
      <c r="Y51" s="553"/>
      <c r="Z51" s="553"/>
      <c r="AA51" s="553"/>
      <c r="AB51" s="554"/>
      <c r="AC51" s="40"/>
      <c r="AE51" s="26" t="s">
        <v>30</v>
      </c>
      <c r="AF51" s="563">
        <f>AH594</f>
        <v>0</v>
      </c>
      <c r="AG51" s="563"/>
      <c r="AH51" s="563"/>
      <c r="AI51" s="563"/>
      <c r="AJ51" s="563"/>
      <c r="AK51" s="563"/>
    </row>
    <row r="52" spans="1:37" ht="4.5" customHeight="1">
      <c r="A52" s="40"/>
      <c r="B52" s="40"/>
      <c r="C52" s="40"/>
      <c r="D52" s="40"/>
      <c r="E52" s="40"/>
      <c r="F52" s="40"/>
      <c r="G52" s="40"/>
      <c r="H52" s="40"/>
      <c r="I52" s="40"/>
      <c r="J52" s="40"/>
      <c r="K52" s="40"/>
      <c r="L52" s="40"/>
      <c r="M52" s="40"/>
      <c r="N52" s="40"/>
      <c r="O52" s="40"/>
      <c r="P52" s="40"/>
      <c r="Q52" s="40"/>
      <c r="R52" s="40"/>
      <c r="S52" s="40"/>
      <c r="T52" s="40"/>
      <c r="U52" s="40"/>
      <c r="V52" s="40"/>
      <c r="W52" s="41"/>
      <c r="X52" s="40"/>
      <c r="Y52" s="40"/>
      <c r="Z52" s="40"/>
      <c r="AA52" s="40"/>
      <c r="AB52" s="40"/>
      <c r="AC52" s="40"/>
      <c r="AE52" s="42"/>
      <c r="AF52" s="43"/>
      <c r="AG52" s="43"/>
      <c r="AH52" s="43"/>
      <c r="AI52" s="43"/>
      <c r="AJ52" s="43"/>
      <c r="AK52" s="43"/>
    </row>
    <row r="53" spans="1:37" ht="14.25">
      <c r="A53" s="27"/>
      <c r="B53" s="27"/>
      <c r="C53" s="27"/>
      <c r="D53" s="27"/>
      <c r="E53" s="27"/>
      <c r="F53" s="27"/>
      <c r="G53" s="27"/>
      <c r="H53" s="27"/>
      <c r="I53" s="27"/>
      <c r="J53" s="27"/>
      <c r="K53" s="24"/>
      <c r="L53" s="24"/>
      <c r="M53" s="24"/>
      <c r="N53" s="32" t="s">
        <v>51</v>
      </c>
      <c r="O53" s="27"/>
      <c r="P53" s="27"/>
      <c r="Q53" s="27"/>
      <c r="R53" s="27"/>
      <c r="S53" s="27"/>
      <c r="U53" s="27"/>
      <c r="V53" s="27"/>
      <c r="X53" s="552" t="s">
        <v>52</v>
      </c>
      <c r="Y53" s="553"/>
      <c r="Z53" s="553"/>
      <c r="AA53" s="553"/>
      <c r="AB53" s="554"/>
      <c r="AC53" s="27"/>
      <c r="AE53" s="26" t="s">
        <v>30</v>
      </c>
      <c r="AF53" s="563">
        <f>+AF115</f>
        <v>0</v>
      </c>
      <c r="AG53" s="563"/>
      <c r="AH53" s="563"/>
      <c r="AI53" s="563"/>
      <c r="AJ53" s="563"/>
      <c r="AK53" s="563"/>
    </row>
    <row r="54" spans="1:37" ht="3" customHeight="1">
      <c r="A54" s="27"/>
      <c r="B54" s="27"/>
      <c r="C54" s="27"/>
      <c r="D54" s="27"/>
      <c r="E54" s="27"/>
      <c r="F54" s="27"/>
      <c r="G54" s="27"/>
      <c r="H54" s="27"/>
      <c r="I54" s="27"/>
      <c r="J54" s="27"/>
      <c r="K54" s="24"/>
      <c r="L54" s="24"/>
      <c r="M54" s="24"/>
      <c r="N54" s="27"/>
      <c r="O54" s="27"/>
      <c r="P54" s="27"/>
      <c r="Q54" s="27"/>
      <c r="R54" s="27"/>
      <c r="S54" s="27"/>
      <c r="U54" s="27"/>
      <c r="V54" s="27"/>
      <c r="W54" s="27"/>
      <c r="X54" s="44"/>
      <c r="Y54" s="44"/>
      <c r="Z54" s="44"/>
      <c r="AA54" s="44"/>
      <c r="AB54" s="44"/>
      <c r="AC54" s="27"/>
      <c r="AE54" s="27"/>
      <c r="AF54" s="24"/>
      <c r="AG54" s="24"/>
      <c r="AH54" s="24"/>
      <c r="AI54" s="24"/>
      <c r="AJ54" s="24"/>
      <c r="AK54" s="24"/>
    </row>
    <row r="55" spans="1:37" ht="14.25">
      <c r="A55" s="27"/>
      <c r="B55" s="27"/>
      <c r="C55" s="27"/>
      <c r="D55" s="27"/>
      <c r="E55" s="27"/>
      <c r="F55" s="27"/>
      <c r="G55" s="27"/>
      <c r="H55" s="27"/>
      <c r="I55" s="27"/>
      <c r="J55" s="27"/>
      <c r="K55" s="24"/>
      <c r="L55" s="24"/>
      <c r="M55" s="24"/>
      <c r="N55" s="32" t="s">
        <v>53</v>
      </c>
      <c r="O55" s="27"/>
      <c r="P55" s="27"/>
      <c r="Q55" s="27"/>
      <c r="R55" s="27"/>
      <c r="S55" s="27"/>
      <c r="U55" s="27"/>
      <c r="V55" s="27"/>
      <c r="X55" s="552" t="s">
        <v>54</v>
      </c>
      <c r="Y55" s="553"/>
      <c r="Z55" s="553"/>
      <c r="AA55" s="553"/>
      <c r="AB55" s="554"/>
      <c r="AC55" s="27"/>
      <c r="AE55" s="26" t="s">
        <v>30</v>
      </c>
      <c r="AF55" s="563">
        <f>+AF117</f>
        <v>0</v>
      </c>
      <c r="AG55" s="563"/>
      <c r="AH55" s="563"/>
      <c r="AI55" s="563"/>
      <c r="AJ55" s="563"/>
      <c r="AK55" s="563"/>
    </row>
    <row r="56" spans="1:37" ht="3" customHeight="1">
      <c r="A56" s="27"/>
      <c r="B56" s="27"/>
      <c r="C56" s="27"/>
      <c r="D56" s="27"/>
      <c r="E56" s="27"/>
      <c r="F56" s="27"/>
      <c r="G56" s="27"/>
      <c r="H56" s="27"/>
      <c r="I56" s="27"/>
      <c r="J56" s="27"/>
      <c r="K56" s="24"/>
      <c r="L56" s="24"/>
      <c r="M56" s="24"/>
      <c r="N56" s="27"/>
      <c r="O56" s="27"/>
      <c r="P56" s="27"/>
      <c r="Q56" s="27"/>
      <c r="R56" s="27"/>
      <c r="S56" s="27"/>
      <c r="U56" s="27"/>
      <c r="V56" s="27"/>
      <c r="W56" s="27"/>
      <c r="X56" s="44"/>
      <c r="Y56" s="44"/>
      <c r="Z56" s="44"/>
      <c r="AA56" s="44"/>
      <c r="AB56" s="44"/>
      <c r="AC56" s="27"/>
      <c r="AE56" s="27"/>
      <c r="AF56" s="24"/>
      <c r="AG56" s="24"/>
      <c r="AH56" s="24"/>
      <c r="AI56" s="24"/>
      <c r="AJ56" s="24"/>
      <c r="AK56" s="24"/>
    </row>
    <row r="57" spans="1:37" ht="14.25">
      <c r="A57" s="27"/>
      <c r="B57" s="27"/>
      <c r="C57" s="27"/>
      <c r="D57" s="27"/>
      <c r="E57" s="27"/>
      <c r="F57" s="27"/>
      <c r="G57" s="27"/>
      <c r="H57" s="27"/>
      <c r="I57" s="27"/>
      <c r="J57" s="27"/>
      <c r="K57" s="24"/>
      <c r="L57" s="24"/>
      <c r="M57" s="24"/>
      <c r="N57" s="32" t="s">
        <v>55</v>
      </c>
      <c r="O57" s="27"/>
      <c r="P57" s="27"/>
      <c r="Q57" s="27"/>
      <c r="R57" s="27"/>
      <c r="S57" s="27"/>
      <c r="U57" s="27"/>
      <c r="V57" s="27"/>
      <c r="X57" s="552" t="s">
        <v>56</v>
      </c>
      <c r="Y57" s="553"/>
      <c r="Z57" s="553"/>
      <c r="AA57" s="553"/>
      <c r="AB57" s="554"/>
      <c r="AC57" s="27"/>
      <c r="AE57" s="26" t="s">
        <v>30</v>
      </c>
      <c r="AF57" s="563">
        <f>+AF119</f>
        <v>0</v>
      </c>
      <c r="AG57" s="563"/>
      <c r="AH57" s="563"/>
      <c r="AI57" s="563"/>
      <c r="AJ57" s="563"/>
      <c r="AK57" s="563"/>
    </row>
    <row r="58" spans="1:37" ht="3.75" customHeight="1" thickBot="1">
      <c r="A58" s="27"/>
      <c r="B58" s="27"/>
      <c r="C58" s="27"/>
      <c r="D58" s="27"/>
      <c r="E58" s="27"/>
      <c r="F58" s="27"/>
      <c r="G58" s="27"/>
      <c r="H58" s="27"/>
      <c r="I58" s="27"/>
      <c r="J58" s="27"/>
      <c r="K58" s="24"/>
      <c r="L58" s="24"/>
      <c r="M58" s="24"/>
      <c r="N58" s="27"/>
      <c r="O58" s="27"/>
      <c r="P58" s="27"/>
      <c r="Q58" s="27"/>
      <c r="R58" s="27"/>
      <c r="S58" s="27"/>
      <c r="T58" s="35"/>
      <c r="U58" s="27"/>
      <c r="V58" s="27"/>
      <c r="X58" s="27"/>
      <c r="Y58" s="27"/>
      <c r="Z58" s="27"/>
      <c r="AA58" s="27"/>
      <c r="AB58" s="27"/>
      <c r="AC58" s="27"/>
      <c r="AE58" s="27"/>
      <c r="AF58" s="24"/>
      <c r="AG58" s="24"/>
      <c r="AH58" s="24"/>
      <c r="AI58" s="24"/>
      <c r="AJ58" s="24"/>
      <c r="AK58" s="24"/>
    </row>
    <row r="59" spans="1:37" ht="15.75">
      <c r="A59" s="27"/>
      <c r="B59" s="27"/>
      <c r="C59" s="27"/>
      <c r="D59" s="27"/>
      <c r="E59" s="27"/>
      <c r="F59" s="27"/>
      <c r="G59" s="27"/>
      <c r="H59" s="27"/>
      <c r="I59" s="27"/>
      <c r="J59" s="27"/>
      <c r="K59" s="24"/>
      <c r="L59" s="24"/>
      <c r="M59" s="24"/>
      <c r="N59" s="27"/>
      <c r="O59" s="27"/>
      <c r="P59" s="27"/>
      <c r="Q59" s="27"/>
      <c r="R59" s="27"/>
      <c r="S59" s="27"/>
      <c r="T59" s="35"/>
      <c r="U59" s="27"/>
      <c r="V59" s="27"/>
      <c r="X59" s="27"/>
      <c r="Y59" s="27"/>
      <c r="Z59" s="27"/>
      <c r="AA59" s="27"/>
      <c r="AB59" s="27"/>
      <c r="AC59" s="27"/>
      <c r="AE59" s="39" t="s">
        <v>30</v>
      </c>
      <c r="AF59" s="819">
        <f>SUM(AF47:AK57)</f>
        <v>0</v>
      </c>
      <c r="AG59" s="819"/>
      <c r="AH59" s="819"/>
      <c r="AI59" s="819"/>
      <c r="AJ59" s="819"/>
      <c r="AK59" s="819"/>
    </row>
    <row r="60" spans="1:37" ht="3.75" customHeight="1">
      <c r="A60" s="27"/>
      <c r="B60" s="27"/>
      <c r="C60" s="27"/>
      <c r="D60" s="27"/>
      <c r="E60" s="27"/>
      <c r="F60" s="27"/>
      <c r="G60" s="27"/>
      <c r="H60" s="27"/>
      <c r="I60" s="27"/>
      <c r="J60" s="27"/>
      <c r="K60" s="24"/>
      <c r="L60" s="24"/>
      <c r="M60" s="24"/>
      <c r="N60" s="27"/>
      <c r="O60" s="27"/>
      <c r="P60" s="27"/>
      <c r="Q60" s="27"/>
      <c r="R60" s="27"/>
      <c r="S60" s="27"/>
      <c r="T60" s="27"/>
      <c r="U60" s="27"/>
      <c r="V60" s="27"/>
      <c r="W60" s="27"/>
      <c r="X60" s="27"/>
      <c r="Y60" s="27"/>
      <c r="Z60" s="27"/>
      <c r="AA60" s="27"/>
      <c r="AB60" s="27"/>
      <c r="AC60" s="27"/>
      <c r="AE60" s="27"/>
      <c r="AF60" s="24"/>
      <c r="AG60" s="24"/>
      <c r="AH60" s="24"/>
      <c r="AI60" s="24"/>
      <c r="AJ60" s="24"/>
      <c r="AK60" s="24"/>
    </row>
    <row r="61" spans="1:37" ht="14.25">
      <c r="A61" s="27"/>
      <c r="B61" s="27"/>
      <c r="C61" s="27"/>
      <c r="D61" s="27"/>
      <c r="E61" s="27"/>
      <c r="F61" s="27"/>
      <c r="G61" s="27"/>
      <c r="H61" s="27"/>
      <c r="I61" s="27"/>
      <c r="J61" s="27"/>
      <c r="K61" s="24"/>
      <c r="L61" s="24"/>
      <c r="M61" s="24"/>
      <c r="N61" s="45" t="s">
        <v>57</v>
      </c>
      <c r="O61" s="27"/>
      <c r="P61" s="27"/>
      <c r="Q61" s="27"/>
      <c r="R61" s="27"/>
      <c r="S61" s="27"/>
      <c r="T61" s="27"/>
      <c r="U61" s="27"/>
      <c r="V61" s="27"/>
      <c r="W61" s="27"/>
      <c r="X61" s="27"/>
      <c r="Y61" s="27"/>
      <c r="Z61" s="27"/>
      <c r="AA61" s="27"/>
      <c r="AB61" s="27"/>
      <c r="AC61" s="27"/>
      <c r="AE61" s="26" t="s">
        <v>30</v>
      </c>
      <c r="AF61" s="563">
        <f>+AF129</f>
        <v>0</v>
      </c>
      <c r="AG61" s="563"/>
      <c r="AH61" s="563"/>
      <c r="AI61" s="563"/>
      <c r="AJ61" s="563"/>
      <c r="AK61" s="563"/>
    </row>
    <row r="62" spans="1:37" ht="3" customHeight="1" thickBot="1">
      <c r="A62" s="27"/>
      <c r="B62" s="27"/>
      <c r="C62" s="27"/>
      <c r="D62" s="27"/>
      <c r="E62" s="27"/>
      <c r="F62" s="27"/>
      <c r="G62" s="27"/>
      <c r="H62" s="27"/>
      <c r="I62" s="27"/>
      <c r="J62" s="27"/>
      <c r="K62" s="24"/>
      <c r="L62" s="24"/>
      <c r="M62" s="24"/>
      <c r="N62" s="45"/>
      <c r="O62" s="27"/>
      <c r="P62" s="27"/>
      <c r="Q62" s="27"/>
      <c r="R62" s="27"/>
      <c r="S62" s="27"/>
      <c r="T62" s="27"/>
      <c r="U62" s="27"/>
      <c r="V62" s="27"/>
      <c r="W62" s="27"/>
      <c r="X62" s="27"/>
      <c r="Y62" s="27"/>
      <c r="Z62" s="27"/>
      <c r="AA62" s="27"/>
      <c r="AB62" s="27"/>
      <c r="AC62" s="27"/>
      <c r="AE62" s="27"/>
      <c r="AF62" s="24"/>
      <c r="AG62" s="24"/>
      <c r="AH62" s="24"/>
      <c r="AI62" s="24"/>
      <c r="AJ62" s="24"/>
      <c r="AK62" s="24"/>
    </row>
    <row r="63" spans="1:37" ht="15.75">
      <c r="A63" s="27"/>
      <c r="B63" s="27"/>
      <c r="C63" s="27"/>
      <c r="D63" s="27"/>
      <c r="E63" s="27"/>
      <c r="F63" s="27"/>
      <c r="G63" s="27"/>
      <c r="H63" s="27"/>
      <c r="I63" s="27"/>
      <c r="J63" s="27"/>
      <c r="K63" s="24"/>
      <c r="L63" s="24"/>
      <c r="M63" s="24"/>
      <c r="N63" s="45"/>
      <c r="O63" s="27"/>
      <c r="P63" s="27"/>
      <c r="Q63" s="27"/>
      <c r="R63" s="27"/>
      <c r="S63" s="27"/>
      <c r="T63" s="27"/>
      <c r="U63" s="27"/>
      <c r="V63" s="27"/>
      <c r="W63" s="27"/>
      <c r="X63" s="27"/>
      <c r="Y63" s="27"/>
      <c r="Z63" s="27"/>
      <c r="AA63" s="27"/>
      <c r="AB63" s="27"/>
      <c r="AC63" s="27"/>
      <c r="AE63" s="39" t="s">
        <v>30</v>
      </c>
      <c r="AF63" s="819">
        <f>+AF59-AF61</f>
        <v>0</v>
      </c>
      <c r="AG63" s="819"/>
      <c r="AH63" s="819"/>
      <c r="AI63" s="819"/>
      <c r="AJ63" s="819"/>
      <c r="AK63" s="819"/>
    </row>
    <row r="64" spans="1:37" ht="3.75" customHeight="1" thickBot="1">
      <c r="A64" s="27"/>
      <c r="B64" s="27"/>
      <c r="C64" s="27"/>
      <c r="D64" s="27"/>
      <c r="E64" s="27"/>
      <c r="F64" s="27"/>
      <c r="G64" s="27"/>
      <c r="H64" s="27"/>
      <c r="I64" s="27"/>
      <c r="J64" s="27"/>
      <c r="K64" s="24"/>
      <c r="L64" s="24"/>
      <c r="M64" s="24"/>
      <c r="N64" s="27"/>
      <c r="O64" s="27"/>
      <c r="P64" s="27"/>
      <c r="Q64" s="27"/>
      <c r="R64" s="27"/>
      <c r="S64" s="27"/>
      <c r="T64" s="27"/>
      <c r="U64" s="27"/>
      <c r="V64" s="27"/>
      <c r="W64" s="27"/>
      <c r="X64" s="27"/>
      <c r="Y64" s="27"/>
      <c r="Z64" s="27"/>
      <c r="AA64" s="27"/>
      <c r="AB64" s="27"/>
      <c r="AC64" s="27"/>
      <c r="AE64" s="46"/>
      <c r="AF64" s="29"/>
      <c r="AG64" s="29"/>
      <c r="AH64" s="29"/>
      <c r="AI64" s="29"/>
      <c r="AJ64" s="29"/>
      <c r="AK64" s="29"/>
    </row>
    <row r="65" spans="1:37" ht="19.5" thickTop="1">
      <c r="A65" s="24"/>
      <c r="B65" s="24"/>
      <c r="C65" s="24"/>
      <c r="D65" s="24"/>
      <c r="E65" s="24"/>
      <c r="F65" s="24"/>
      <c r="G65" s="24"/>
      <c r="H65" s="24"/>
      <c r="I65" s="818" t="s">
        <v>58</v>
      </c>
      <c r="J65" s="818"/>
      <c r="K65" s="818"/>
      <c r="L65" s="818"/>
      <c r="M65" s="818"/>
      <c r="N65" s="818"/>
      <c r="O65" s="818"/>
      <c r="P65" s="818"/>
      <c r="Q65" s="818"/>
      <c r="R65" s="818"/>
      <c r="S65" s="818"/>
      <c r="T65" s="818"/>
      <c r="U65" s="818"/>
      <c r="V65" s="818"/>
      <c r="W65" s="818"/>
      <c r="X65" s="818"/>
      <c r="Y65" s="818"/>
      <c r="Z65" s="818"/>
      <c r="AA65" s="818"/>
      <c r="AB65" s="818"/>
      <c r="AC65" s="47"/>
      <c r="AE65" s="47"/>
      <c r="AF65" s="47"/>
      <c r="AG65" s="47"/>
      <c r="AH65" s="47"/>
      <c r="AI65" s="47"/>
      <c r="AJ65" s="47"/>
      <c r="AK65" s="47"/>
    </row>
    <row r="66" spans="1:37" ht="14.25">
      <c r="A66" s="24"/>
      <c r="B66" s="24"/>
      <c r="C66" s="24"/>
      <c r="D66" s="24"/>
      <c r="E66" s="24"/>
      <c r="F66" s="24"/>
      <c r="G66" s="24"/>
      <c r="H66" s="24"/>
      <c r="I66" s="48"/>
      <c r="J66" s="48"/>
      <c r="K66" s="48"/>
      <c r="L66" s="48"/>
      <c r="M66" s="48"/>
      <c r="N66" s="48"/>
      <c r="O66" s="48"/>
      <c r="P66" s="48"/>
      <c r="Q66" s="48"/>
      <c r="R66" s="48"/>
      <c r="S66" s="48"/>
      <c r="T66" s="48"/>
      <c r="U66" s="48"/>
      <c r="V66" s="48"/>
      <c r="W66" s="48"/>
      <c r="X66" s="48"/>
      <c r="Y66" s="48"/>
      <c r="Z66" s="24"/>
      <c r="AA66" s="24"/>
      <c r="AB66" s="24"/>
      <c r="AC66" s="23"/>
      <c r="AE66" s="23"/>
      <c r="AF66" s="23"/>
      <c r="AG66" s="23"/>
      <c r="AH66" s="23"/>
      <c r="AI66" s="23"/>
      <c r="AJ66" s="23"/>
      <c r="AK66" s="23"/>
    </row>
    <row r="67" spans="1:37" ht="18" customHeight="1">
      <c r="A67" s="24"/>
      <c r="B67" s="24"/>
      <c r="C67" s="24"/>
      <c r="D67" s="24"/>
      <c r="E67" s="24"/>
      <c r="F67" s="24"/>
      <c r="G67" s="24"/>
      <c r="H67" s="24"/>
      <c r="I67" s="24"/>
      <c r="J67" s="48"/>
      <c r="K67" s="48"/>
      <c r="L67" s="48"/>
      <c r="M67" s="48"/>
      <c r="N67" s="36" t="s">
        <v>59</v>
      </c>
      <c r="O67" s="48"/>
      <c r="Q67" s="48"/>
      <c r="R67" s="48"/>
      <c r="S67" s="24"/>
      <c r="T67" s="24"/>
      <c r="U67" s="24"/>
      <c r="V67" s="24"/>
      <c r="W67" s="24"/>
      <c r="X67" s="24"/>
      <c r="Y67" s="24"/>
      <c r="Z67" s="24"/>
      <c r="AA67" s="24"/>
      <c r="AB67" s="24"/>
      <c r="AC67" s="49"/>
      <c r="AE67" s="50" t="s">
        <v>30</v>
      </c>
      <c r="AF67" s="678">
        <f>AF63</f>
        <v>0</v>
      </c>
      <c r="AG67" s="678"/>
      <c r="AH67" s="678"/>
      <c r="AI67" s="678"/>
      <c r="AJ67" s="678"/>
      <c r="AK67" s="678"/>
    </row>
    <row r="68" spans="1:37" ht="6" customHeight="1">
      <c r="A68" s="24"/>
      <c r="B68" s="24"/>
      <c r="C68" s="24"/>
      <c r="D68" s="24"/>
      <c r="E68" s="24"/>
      <c r="F68" s="24"/>
      <c r="G68" s="24"/>
      <c r="H68" s="24"/>
      <c r="I68" s="48"/>
      <c r="J68" s="48"/>
      <c r="K68" s="48"/>
      <c r="L68" s="48"/>
      <c r="M68" s="48"/>
      <c r="N68" s="48"/>
      <c r="O68" s="48"/>
      <c r="Q68" s="48"/>
      <c r="R68" s="48"/>
      <c r="S68" s="24"/>
      <c r="T68" s="24"/>
      <c r="U68" s="24"/>
      <c r="V68" s="48"/>
      <c r="W68" s="27"/>
      <c r="X68" s="27"/>
      <c r="Y68" s="27"/>
      <c r="Z68" s="27"/>
      <c r="AA68" s="27"/>
      <c r="AB68" s="27"/>
      <c r="AC68" s="23"/>
      <c r="AE68" s="49"/>
      <c r="AF68" s="49"/>
      <c r="AG68" s="49"/>
      <c r="AH68" s="49"/>
      <c r="AI68" s="49"/>
      <c r="AJ68" s="49"/>
      <c r="AK68" s="49"/>
    </row>
    <row r="69" spans="1:37" ht="18" customHeight="1">
      <c r="A69" s="24"/>
      <c r="B69" s="24"/>
      <c r="C69" s="24"/>
      <c r="D69" s="24"/>
      <c r="E69" s="24"/>
      <c r="F69" s="24"/>
      <c r="G69" s="24"/>
      <c r="H69" s="24"/>
      <c r="I69" s="24"/>
      <c r="J69" s="24"/>
      <c r="K69" s="48"/>
      <c r="L69" s="48"/>
      <c r="M69" s="48"/>
      <c r="N69" s="35" t="s">
        <v>60</v>
      </c>
      <c r="O69" s="48"/>
      <c r="Q69" s="48"/>
      <c r="R69" s="48"/>
      <c r="S69" s="24"/>
      <c r="T69" s="24"/>
      <c r="U69" s="24"/>
      <c r="V69" s="24"/>
      <c r="W69" s="24"/>
      <c r="X69" s="24"/>
      <c r="Y69" s="24"/>
      <c r="Z69" s="24"/>
      <c r="AA69" s="24"/>
      <c r="AB69" s="24"/>
      <c r="AC69" s="23"/>
      <c r="AE69" s="50" t="s">
        <v>30</v>
      </c>
      <c r="AF69" s="678">
        <f>AF139</f>
        <v>0</v>
      </c>
      <c r="AG69" s="678"/>
      <c r="AH69" s="678"/>
      <c r="AI69" s="678"/>
      <c r="AJ69" s="678"/>
      <c r="AK69" s="678"/>
    </row>
    <row r="70" spans="1:37" ht="6" customHeight="1">
      <c r="A70" s="24"/>
      <c r="B70" s="24"/>
      <c r="C70" s="24"/>
      <c r="D70" s="24"/>
      <c r="E70" s="24"/>
      <c r="F70" s="24"/>
      <c r="G70" s="24"/>
      <c r="H70" s="24"/>
      <c r="I70" s="48"/>
      <c r="J70" s="48"/>
      <c r="K70" s="48"/>
      <c r="L70" s="48"/>
      <c r="M70" s="48"/>
      <c r="N70" s="48"/>
      <c r="O70" s="48"/>
      <c r="P70" s="48"/>
      <c r="Q70" s="48"/>
      <c r="R70" s="48"/>
      <c r="S70" s="24"/>
      <c r="T70" s="24"/>
      <c r="U70" s="24"/>
      <c r="V70" s="48"/>
      <c r="W70" s="48"/>
      <c r="X70" s="48"/>
      <c r="Y70" s="48"/>
      <c r="Z70" s="48"/>
      <c r="AA70" s="48"/>
      <c r="AB70" s="48"/>
      <c r="AC70" s="51"/>
      <c r="AE70" s="51"/>
      <c r="AF70" s="49"/>
      <c r="AG70" s="52"/>
      <c r="AH70" s="52"/>
      <c r="AI70" s="452"/>
      <c r="AJ70" s="52"/>
      <c r="AK70" s="52"/>
    </row>
    <row r="71" spans="1:37" ht="16.5">
      <c r="A71" s="53" t="s">
        <v>61</v>
      </c>
      <c r="D71" s="48"/>
      <c r="E71" s="24"/>
      <c r="F71" s="24"/>
      <c r="G71" s="24"/>
      <c r="H71" s="24"/>
      <c r="I71" s="24"/>
      <c r="J71" s="81" t="s">
        <v>655</v>
      </c>
      <c r="K71" s="48"/>
      <c r="L71" s="48"/>
      <c r="M71" s="48"/>
      <c r="N71" s="48"/>
      <c r="O71" s="48"/>
      <c r="P71" s="48"/>
      <c r="Q71" s="48"/>
      <c r="R71" s="48"/>
      <c r="S71" s="24"/>
      <c r="T71" s="24"/>
      <c r="U71" s="24"/>
      <c r="V71" s="48"/>
      <c r="W71" s="48"/>
      <c r="X71" s="48"/>
      <c r="Y71" s="48"/>
      <c r="Z71" s="48"/>
      <c r="AA71" s="48"/>
      <c r="AB71" s="48"/>
      <c r="AC71" s="49"/>
      <c r="AE71" s="49"/>
      <c r="AF71" s="55"/>
      <c r="AG71" s="55"/>
      <c r="AH71" s="55"/>
      <c r="AI71" s="55"/>
      <c r="AJ71" s="55"/>
      <c r="AK71" s="55"/>
    </row>
    <row r="72" spans="1:37" ht="4.5" customHeight="1">
      <c r="A72" s="24"/>
      <c r="B72" s="24"/>
      <c r="C72" s="53"/>
      <c r="D72" s="48"/>
      <c r="E72" s="24"/>
      <c r="F72" s="24"/>
      <c r="G72" s="24"/>
      <c r="H72" s="24"/>
      <c r="I72" s="24"/>
      <c r="J72" s="24"/>
      <c r="K72" s="48"/>
      <c r="L72" s="48"/>
      <c r="M72" s="48"/>
      <c r="N72" s="48"/>
      <c r="O72" s="48"/>
      <c r="P72" s="48"/>
      <c r="Q72" s="48"/>
      <c r="R72" s="48"/>
      <c r="S72" s="24"/>
      <c r="T72" s="24"/>
      <c r="U72" s="24"/>
      <c r="V72" s="48"/>
      <c r="W72" s="48"/>
      <c r="X72" s="48"/>
      <c r="Y72" s="48"/>
      <c r="Z72" s="48"/>
      <c r="AA72" s="48"/>
      <c r="AB72" s="48"/>
      <c r="AC72" s="49"/>
      <c r="AE72" s="49"/>
      <c r="AF72" s="49"/>
      <c r="AG72" s="56"/>
      <c r="AH72" s="56"/>
      <c r="AI72" s="56"/>
      <c r="AJ72" s="56"/>
      <c r="AK72" s="56"/>
    </row>
    <row r="73" spans="1:37" ht="15.75" customHeight="1">
      <c r="A73" s="24"/>
      <c r="C73" s="32" t="s">
        <v>799</v>
      </c>
      <c r="E73" s="24"/>
      <c r="F73" s="552" t="s">
        <v>12</v>
      </c>
      <c r="G73" s="553"/>
      <c r="H73" s="553"/>
      <c r="I73" s="554"/>
      <c r="J73" s="24"/>
      <c r="K73" s="48"/>
      <c r="L73" s="48"/>
      <c r="M73" s="48"/>
      <c r="N73" s="57" t="s">
        <v>30</v>
      </c>
      <c r="O73" s="678">
        <f>AG1046</f>
        <v>0</v>
      </c>
      <c r="P73" s="678"/>
      <c r="Q73" s="678"/>
      <c r="R73" s="678"/>
      <c r="S73" s="678"/>
      <c r="T73" s="678"/>
      <c r="U73" s="24"/>
      <c r="V73" s="24"/>
      <c r="W73" s="24"/>
      <c r="X73" s="24"/>
      <c r="Y73" s="24"/>
      <c r="Z73" s="24"/>
      <c r="AA73" s="24"/>
      <c r="AB73" s="24"/>
      <c r="AC73" s="49"/>
      <c r="AE73" s="49"/>
      <c r="AF73" s="49"/>
      <c r="AG73" s="58"/>
      <c r="AH73" s="58"/>
      <c r="AI73" s="58"/>
      <c r="AJ73" s="58"/>
      <c r="AK73" s="58"/>
    </row>
    <row r="74" spans="1:37" ht="15.75" customHeight="1">
      <c r="A74" s="24"/>
      <c r="C74" s="32" t="s">
        <v>799</v>
      </c>
      <c r="E74" s="24"/>
      <c r="F74" s="552" t="s">
        <v>13</v>
      </c>
      <c r="G74" s="553"/>
      <c r="H74" s="553"/>
      <c r="I74" s="554"/>
      <c r="J74" s="24"/>
      <c r="K74" s="48"/>
      <c r="L74" s="48"/>
      <c r="M74" s="48"/>
      <c r="N74" s="57" t="s">
        <v>30</v>
      </c>
      <c r="O74" s="678">
        <f>AG1144</f>
        <v>0</v>
      </c>
      <c r="P74" s="678"/>
      <c r="Q74" s="678"/>
      <c r="R74" s="678"/>
      <c r="S74" s="678"/>
      <c r="T74" s="678"/>
      <c r="U74" s="24"/>
      <c r="V74" s="24"/>
      <c r="W74" s="24"/>
      <c r="X74" s="24"/>
      <c r="Y74" s="24"/>
      <c r="Z74" s="24"/>
      <c r="AA74" s="24"/>
      <c r="AB74" s="24"/>
      <c r="AC74" s="27"/>
      <c r="AE74" s="27"/>
      <c r="AF74" s="27"/>
      <c r="AG74" s="24"/>
      <c r="AH74" s="24"/>
      <c r="AI74" s="24"/>
      <c r="AJ74" s="24"/>
      <c r="AK74" s="24"/>
    </row>
    <row r="75" spans="1:37" ht="15.75" customHeight="1">
      <c r="A75" s="24"/>
      <c r="C75" s="32" t="s">
        <v>799</v>
      </c>
      <c r="E75" s="24"/>
      <c r="F75" s="552" t="s">
        <v>14</v>
      </c>
      <c r="G75" s="553"/>
      <c r="H75" s="553"/>
      <c r="I75" s="554"/>
      <c r="J75" s="24"/>
      <c r="K75" s="48"/>
      <c r="L75" s="48"/>
      <c r="M75" s="48"/>
      <c r="N75" s="57" t="s">
        <v>30</v>
      </c>
      <c r="O75" s="678">
        <f>AG1242</f>
        <v>0</v>
      </c>
      <c r="P75" s="678"/>
      <c r="Q75" s="678"/>
      <c r="R75" s="678"/>
      <c r="S75" s="678"/>
      <c r="T75" s="678"/>
      <c r="U75" s="24"/>
      <c r="V75" s="24"/>
      <c r="W75" s="24"/>
      <c r="X75" s="24"/>
      <c r="Y75" s="24"/>
      <c r="Z75" s="24"/>
      <c r="AA75" s="24"/>
      <c r="AB75" s="24"/>
      <c r="AC75" s="27"/>
      <c r="AE75" s="27"/>
      <c r="AF75" s="27"/>
      <c r="AG75" s="27"/>
      <c r="AH75" s="24"/>
      <c r="AI75" s="24"/>
      <c r="AJ75" s="24"/>
      <c r="AK75" s="24"/>
    </row>
    <row r="76" spans="1:37" ht="15.75" customHeight="1">
      <c r="A76" s="24"/>
      <c r="C76" s="27" t="s">
        <v>62</v>
      </c>
      <c r="E76" s="24"/>
      <c r="F76" s="24"/>
      <c r="G76" s="24"/>
      <c r="H76" s="24"/>
      <c r="I76" s="24"/>
      <c r="J76" s="24"/>
      <c r="K76" s="48"/>
      <c r="L76" s="48"/>
      <c r="M76" s="48"/>
      <c r="N76" s="57" t="s">
        <v>30</v>
      </c>
      <c r="O76" s="820"/>
      <c r="P76" s="820"/>
      <c r="Q76" s="820"/>
      <c r="R76" s="820"/>
      <c r="S76" s="820"/>
      <c r="T76" s="820"/>
      <c r="U76" s="24"/>
      <c r="V76" s="24"/>
      <c r="W76" s="24"/>
      <c r="X76" s="24"/>
      <c r="Y76" s="24"/>
      <c r="Z76" s="24"/>
      <c r="AA76" s="24"/>
      <c r="AB76" s="24"/>
      <c r="AC76" s="27"/>
      <c r="AE76" s="27"/>
      <c r="AF76" s="27"/>
      <c r="AG76" s="27"/>
      <c r="AH76" s="24"/>
      <c r="AI76" s="24"/>
      <c r="AJ76" s="24"/>
      <c r="AK76" s="24"/>
    </row>
    <row r="77" spans="1:37" ht="4.5" customHeight="1" thickBot="1">
      <c r="A77" s="24"/>
      <c r="B77" s="24"/>
      <c r="C77" s="24"/>
      <c r="D77" s="24"/>
      <c r="E77" s="24"/>
      <c r="F77" s="24"/>
      <c r="G77" s="24"/>
      <c r="H77" s="24"/>
      <c r="I77" s="48"/>
      <c r="J77" s="59"/>
      <c r="K77" s="48"/>
      <c r="L77" s="48"/>
      <c r="M77" s="48"/>
      <c r="N77" s="33"/>
      <c r="O77" s="37"/>
      <c r="P77" s="37"/>
      <c r="Q77" s="37"/>
      <c r="R77" s="37"/>
      <c r="S77" s="37"/>
      <c r="T77" s="37"/>
      <c r="U77" s="24"/>
      <c r="V77" s="24"/>
      <c r="W77" s="24"/>
      <c r="X77" s="24"/>
      <c r="Y77" s="24"/>
      <c r="Z77" s="24"/>
      <c r="AA77" s="24"/>
      <c r="AB77" s="24"/>
      <c r="AC77" s="27"/>
      <c r="AE77" s="27"/>
      <c r="AF77" s="27"/>
      <c r="AG77" s="27"/>
      <c r="AH77" s="24"/>
      <c r="AI77" s="24"/>
      <c r="AJ77" s="24"/>
      <c r="AK77" s="24"/>
    </row>
    <row r="78" spans="1:37" ht="18" customHeight="1">
      <c r="A78" s="24"/>
      <c r="B78" s="24"/>
      <c r="D78" s="24"/>
      <c r="E78" s="24"/>
      <c r="F78" s="24"/>
      <c r="G78" s="24"/>
      <c r="H78" s="24"/>
      <c r="I78" s="24"/>
      <c r="J78" s="59"/>
      <c r="K78" s="48"/>
      <c r="L78" s="48"/>
      <c r="M78" s="48"/>
      <c r="N78" s="48"/>
      <c r="O78" s="48"/>
      <c r="P78" s="36" t="s">
        <v>63</v>
      </c>
      <c r="Q78" s="48"/>
      <c r="R78" s="48"/>
      <c r="S78" s="24"/>
      <c r="T78" s="24"/>
      <c r="U78" s="24"/>
      <c r="V78" s="42"/>
      <c r="W78" s="60"/>
      <c r="X78" s="60"/>
      <c r="Y78" s="60"/>
      <c r="Z78" s="60"/>
      <c r="AA78" s="60"/>
      <c r="AB78" s="60"/>
      <c r="AC78" s="27"/>
      <c r="AE78" s="50" t="s">
        <v>30</v>
      </c>
      <c r="AF78" s="563">
        <f>SUM(O73:T76)</f>
        <v>0</v>
      </c>
      <c r="AG78" s="563"/>
      <c r="AH78" s="563"/>
      <c r="AI78" s="563"/>
      <c r="AJ78" s="563"/>
      <c r="AK78" s="563"/>
    </row>
    <row r="79" spans="1:37" ht="4.5" customHeight="1" thickBot="1">
      <c r="A79" s="24"/>
      <c r="B79" s="24"/>
      <c r="C79" s="24"/>
      <c r="D79" s="24"/>
      <c r="E79" s="24"/>
      <c r="F79" s="24"/>
      <c r="G79" s="24"/>
      <c r="H79" s="24"/>
      <c r="I79" s="48"/>
      <c r="J79" s="59"/>
      <c r="K79" s="48"/>
      <c r="L79" s="48"/>
      <c r="M79" s="48"/>
      <c r="N79" s="48"/>
      <c r="O79" s="48"/>
      <c r="P79" s="48"/>
      <c r="Q79" s="48"/>
      <c r="R79" s="48"/>
      <c r="S79" s="24"/>
      <c r="T79" s="24"/>
      <c r="U79" s="24"/>
      <c r="V79" s="24"/>
      <c r="W79" s="24"/>
      <c r="X79" s="24"/>
      <c r="Y79" s="24"/>
      <c r="Z79" s="24"/>
      <c r="AA79" s="24"/>
      <c r="AB79" s="24"/>
      <c r="AC79" s="27"/>
      <c r="AE79" s="33"/>
      <c r="AF79" s="61"/>
      <c r="AG79" s="61"/>
      <c r="AH79" s="61"/>
      <c r="AI79" s="61"/>
      <c r="AJ79" s="61"/>
      <c r="AK79" s="61"/>
    </row>
    <row r="80" spans="1:44" ht="19.5" customHeight="1">
      <c r="A80" s="24"/>
      <c r="B80" s="24"/>
      <c r="C80" s="24"/>
      <c r="D80" s="24"/>
      <c r="E80" s="24"/>
      <c r="F80" s="24"/>
      <c r="G80" s="24"/>
      <c r="H80" s="24"/>
      <c r="I80" s="48"/>
      <c r="J80" s="24"/>
      <c r="K80" s="24"/>
      <c r="L80" s="48"/>
      <c r="M80" s="48"/>
      <c r="N80" s="48"/>
      <c r="O80" s="48"/>
      <c r="P80" s="36" t="s">
        <v>64</v>
      </c>
      <c r="Q80" s="48"/>
      <c r="R80" s="48"/>
      <c r="S80" s="24"/>
      <c r="T80" s="24"/>
      <c r="U80" s="24"/>
      <c r="V80" s="24"/>
      <c r="W80" s="24"/>
      <c r="X80" s="24"/>
      <c r="Y80" s="24"/>
      <c r="Z80" s="24"/>
      <c r="AA80" s="24"/>
      <c r="AB80" s="24"/>
      <c r="AC80" s="27"/>
      <c r="AE80" s="57" t="s">
        <v>30</v>
      </c>
      <c r="AF80" s="678">
        <f>+AF69-AF78</f>
        <v>0</v>
      </c>
      <c r="AG80" s="678"/>
      <c r="AH80" s="678"/>
      <c r="AI80" s="678"/>
      <c r="AJ80" s="678"/>
      <c r="AK80" s="678"/>
      <c r="AN80" s="556" t="s">
        <v>65</v>
      </c>
      <c r="AO80" s="557"/>
      <c r="AP80" s="557"/>
      <c r="AQ80" s="557"/>
      <c r="AR80" s="558"/>
    </row>
    <row r="81" spans="1:37" ht="3.75" customHeight="1" thickBot="1">
      <c r="A81" s="24"/>
      <c r="B81" s="24"/>
      <c r="C81" s="24"/>
      <c r="D81" s="24"/>
      <c r="E81" s="24"/>
      <c r="F81" s="24"/>
      <c r="G81" s="24"/>
      <c r="H81" s="24"/>
      <c r="I81" s="48"/>
      <c r="J81" s="24"/>
      <c r="K81" s="24"/>
      <c r="L81" s="48"/>
      <c r="M81" s="48"/>
      <c r="N81" s="48"/>
      <c r="O81" s="48"/>
      <c r="P81" s="36"/>
      <c r="Q81" s="48"/>
      <c r="R81" s="48"/>
      <c r="S81" s="24"/>
      <c r="T81" s="24"/>
      <c r="U81" s="24"/>
      <c r="V81" s="24"/>
      <c r="W81" s="24"/>
      <c r="X81" s="24"/>
      <c r="Y81" s="24"/>
      <c r="Z81" s="24"/>
      <c r="AA81" s="24"/>
      <c r="AB81" s="24"/>
      <c r="AC81" s="27"/>
      <c r="AE81" s="33"/>
      <c r="AF81" s="37"/>
      <c r="AG81" s="37"/>
      <c r="AH81" s="37"/>
      <c r="AI81" s="37"/>
      <c r="AJ81" s="37"/>
      <c r="AK81" s="37"/>
    </row>
    <row r="82" spans="1:29" ht="9.75" customHeight="1">
      <c r="A82" s="24"/>
      <c r="B82" s="24"/>
      <c r="C82" s="24"/>
      <c r="D82" s="24"/>
      <c r="E82" s="24"/>
      <c r="F82" s="24"/>
      <c r="G82" s="24"/>
      <c r="H82" s="24"/>
      <c r="I82" s="48"/>
      <c r="J82" s="48"/>
      <c r="K82" s="48"/>
      <c r="L82" s="48"/>
      <c r="M82" s="48"/>
      <c r="N82" s="48"/>
      <c r="O82" s="48"/>
      <c r="P82" s="48"/>
      <c r="Q82" s="48"/>
      <c r="R82" s="48"/>
      <c r="S82" s="24"/>
      <c r="T82" s="24"/>
      <c r="U82" s="24"/>
      <c r="V82" s="48"/>
      <c r="W82" s="27"/>
      <c r="X82" s="27"/>
      <c r="Y82" s="27"/>
      <c r="Z82" s="27"/>
      <c r="AA82" s="27"/>
      <c r="AB82" s="27"/>
      <c r="AC82" s="27"/>
    </row>
    <row r="83" spans="23:75" ht="15" customHeight="1">
      <c r="W83" s="27"/>
      <c r="X83" s="593" t="s">
        <v>66</v>
      </c>
      <c r="Y83" s="593"/>
      <c r="Z83" s="593"/>
      <c r="AA83" s="593"/>
      <c r="AB83" s="593"/>
      <c r="AC83" s="593"/>
      <c r="AD83" s="593"/>
      <c r="AE83" s="593"/>
      <c r="AF83" s="593"/>
      <c r="AG83" s="593"/>
      <c r="AH83" s="593"/>
      <c r="AI83" s="593"/>
      <c r="AJ83" s="593"/>
      <c r="AK83" s="593"/>
      <c r="AL83" s="62"/>
      <c r="BI83" s="27"/>
      <c r="BJ83" s="593" t="s">
        <v>67</v>
      </c>
      <c r="BK83" s="593"/>
      <c r="BL83" s="593"/>
      <c r="BM83" s="593"/>
      <c r="BN83" s="593"/>
      <c r="BO83" s="593"/>
      <c r="BP83" s="593"/>
      <c r="BQ83" s="593"/>
      <c r="BR83" s="593"/>
      <c r="BS83" s="593"/>
      <c r="BT83" s="593"/>
      <c r="BU83" s="593"/>
      <c r="BV83" s="593"/>
      <c r="BW83" s="593"/>
    </row>
    <row r="84" spans="1:108" s="24" customFormat="1" ht="15.75" customHeight="1">
      <c r="A84" s="594" t="s">
        <v>68</v>
      </c>
      <c r="B84" s="594"/>
      <c r="C84" s="594"/>
      <c r="D84" s="594"/>
      <c r="E84" s="594"/>
      <c r="F84" s="594"/>
      <c r="G84" s="594"/>
      <c r="H84" s="594"/>
      <c r="I84" s="594"/>
      <c r="J84" s="594"/>
      <c r="K84" s="594"/>
      <c r="L84" s="594"/>
      <c r="M84" s="594"/>
      <c r="N84" s="594"/>
      <c r="O84" s="594"/>
      <c r="P84" s="594"/>
      <c r="Q84" s="594"/>
      <c r="R84" s="594"/>
      <c r="S84" s="594"/>
      <c r="T84" s="594"/>
      <c r="U84" s="594"/>
      <c r="V84" s="594"/>
      <c r="W84" s="64"/>
      <c r="X84" s="65" t="s">
        <v>69</v>
      </c>
      <c r="Y84" s="66"/>
      <c r="Z84" s="66"/>
      <c r="AA84" s="66"/>
      <c r="AB84" s="67"/>
      <c r="AC84" s="67"/>
      <c r="AD84" s="67"/>
      <c r="AE84" s="68">
        <v>2</v>
      </c>
      <c r="AF84" s="68">
        <v>0</v>
      </c>
      <c r="AG84" s="68">
        <v>0</v>
      </c>
      <c r="AH84" s="69">
        <v>4</v>
      </c>
      <c r="AI84" s="67"/>
      <c r="AJ84" s="595" t="s">
        <v>70</v>
      </c>
      <c r="AK84" s="596"/>
      <c r="AL84" s="7"/>
      <c r="AM84" s="594" t="s">
        <v>68</v>
      </c>
      <c r="AN84" s="594"/>
      <c r="AO84" s="594"/>
      <c r="AP84" s="594"/>
      <c r="AQ84" s="594"/>
      <c r="AR84" s="594"/>
      <c r="AS84" s="594"/>
      <c r="AT84" s="594"/>
      <c r="AU84" s="594"/>
      <c r="AV84" s="594"/>
      <c r="AW84" s="594"/>
      <c r="AX84" s="594"/>
      <c r="AY84" s="594"/>
      <c r="AZ84" s="594"/>
      <c r="BA84" s="594"/>
      <c r="BB84" s="594"/>
      <c r="BC84" s="594"/>
      <c r="BD84" s="594"/>
      <c r="BE84" s="594"/>
      <c r="BF84" s="594"/>
      <c r="BG84" s="594"/>
      <c r="BH84" s="594"/>
      <c r="BI84" s="64"/>
      <c r="BJ84" s="65" t="s">
        <v>69</v>
      </c>
      <c r="BK84" s="66"/>
      <c r="BL84" s="66"/>
      <c r="BM84" s="66"/>
      <c r="BN84" s="67"/>
      <c r="BO84" s="67"/>
      <c r="BP84" s="67"/>
      <c r="BQ84" s="68">
        <v>2</v>
      </c>
      <c r="BR84" s="68">
        <v>0</v>
      </c>
      <c r="BS84" s="68">
        <v>0</v>
      </c>
      <c r="BT84" s="69">
        <v>4</v>
      </c>
      <c r="BU84" s="67"/>
      <c r="BV84" s="595" t="s">
        <v>70</v>
      </c>
      <c r="BW84" s="596"/>
      <c r="BX84" s="7"/>
      <c r="BY84" s="7"/>
      <c r="BZ84" s="7"/>
      <c r="CA84" s="7"/>
      <c r="CB84" s="7"/>
      <c r="CC84" s="7"/>
      <c r="CD84" s="7"/>
      <c r="CE84" s="7"/>
      <c r="CF84" s="7"/>
      <c r="CG84" s="7"/>
      <c r="CH84" s="32"/>
      <c r="CI84" s="32"/>
      <c r="CJ84" s="32"/>
      <c r="CK84" s="32"/>
      <c r="CL84" s="32"/>
      <c r="CM84" s="32"/>
      <c r="CN84" s="32"/>
      <c r="CO84" s="32"/>
      <c r="CP84" s="32"/>
      <c r="CQ84" s="32"/>
      <c r="CR84" s="32"/>
      <c r="CS84" s="32"/>
      <c r="CT84" s="7"/>
      <c r="CU84" s="7"/>
      <c r="CV84" s="7"/>
      <c r="CW84" s="7"/>
      <c r="CX84" s="7"/>
      <c r="CY84" s="7"/>
      <c r="CZ84" s="7"/>
      <c r="DA84" s="7"/>
      <c r="DB84" s="7"/>
      <c r="DC84" s="7"/>
      <c r="DD84" s="7"/>
    </row>
    <row r="85" spans="1:108" s="24" customFormat="1" ht="4.5" customHeight="1">
      <c r="A85" s="594"/>
      <c r="B85" s="594"/>
      <c r="C85" s="594"/>
      <c r="D85" s="594"/>
      <c r="E85" s="594"/>
      <c r="F85" s="594"/>
      <c r="G85" s="594"/>
      <c r="H85" s="594"/>
      <c r="I85" s="594"/>
      <c r="J85" s="594"/>
      <c r="K85" s="594"/>
      <c r="L85" s="594"/>
      <c r="M85" s="594"/>
      <c r="N85" s="594"/>
      <c r="O85" s="594"/>
      <c r="P85" s="594"/>
      <c r="Q85" s="594"/>
      <c r="R85" s="594"/>
      <c r="S85" s="594"/>
      <c r="T85" s="594"/>
      <c r="U85" s="594"/>
      <c r="V85" s="594"/>
      <c r="W85" s="64"/>
      <c r="X85" s="70"/>
      <c r="Y85" s="23"/>
      <c r="Z85" s="23"/>
      <c r="AA85" s="23"/>
      <c r="AB85" s="6"/>
      <c r="AC85" s="6"/>
      <c r="AD85" s="6"/>
      <c r="AE85" s="71"/>
      <c r="AF85" s="71"/>
      <c r="AG85" s="71"/>
      <c r="AH85" s="72"/>
      <c r="AI85" s="6"/>
      <c r="AJ85" s="597"/>
      <c r="AK85" s="598"/>
      <c r="AL85" s="7"/>
      <c r="AM85" s="594"/>
      <c r="AN85" s="594"/>
      <c r="AO85" s="594"/>
      <c r="AP85" s="594"/>
      <c r="AQ85" s="594"/>
      <c r="AR85" s="594"/>
      <c r="AS85" s="594"/>
      <c r="AT85" s="594"/>
      <c r="AU85" s="594"/>
      <c r="AV85" s="594"/>
      <c r="AW85" s="594"/>
      <c r="AX85" s="594"/>
      <c r="AY85" s="594"/>
      <c r="AZ85" s="594"/>
      <c r="BA85" s="594"/>
      <c r="BB85" s="594"/>
      <c r="BC85" s="594"/>
      <c r="BD85" s="594"/>
      <c r="BE85" s="594"/>
      <c r="BF85" s="594"/>
      <c r="BG85" s="594"/>
      <c r="BH85" s="594"/>
      <c r="BI85" s="64"/>
      <c r="BJ85" s="70"/>
      <c r="BK85" s="23"/>
      <c r="BL85" s="23"/>
      <c r="BM85" s="23"/>
      <c r="BN85" s="6"/>
      <c r="BO85" s="6"/>
      <c r="BP85" s="6"/>
      <c r="BQ85" s="71"/>
      <c r="BR85" s="71"/>
      <c r="BS85" s="71"/>
      <c r="BT85" s="72"/>
      <c r="BU85" s="6"/>
      <c r="BV85" s="597"/>
      <c r="BW85" s="598"/>
      <c r="BX85" s="7"/>
      <c r="BY85" s="7"/>
      <c r="BZ85" s="7"/>
      <c r="CA85" s="7"/>
      <c r="CB85" s="7"/>
      <c r="CC85" s="7"/>
      <c r="CD85" s="7"/>
      <c r="CE85" s="7"/>
      <c r="CF85" s="7"/>
      <c r="CG85" s="7"/>
      <c r="CH85" s="32"/>
      <c r="CI85" s="32"/>
      <c r="CJ85" s="32"/>
      <c r="CK85" s="32"/>
      <c r="CL85" s="32"/>
      <c r="CM85" s="32"/>
      <c r="CN85" s="32"/>
      <c r="CO85" s="32"/>
      <c r="CP85" s="32"/>
      <c r="CQ85" s="32"/>
      <c r="CR85" s="32"/>
      <c r="CS85" s="32"/>
      <c r="CT85" s="7"/>
      <c r="CU85" s="7"/>
      <c r="CV85" s="7"/>
      <c r="CW85" s="7"/>
      <c r="CX85" s="7"/>
      <c r="CY85" s="7"/>
      <c r="CZ85" s="7"/>
      <c r="DA85" s="7"/>
      <c r="DB85" s="7"/>
      <c r="DC85" s="7"/>
      <c r="DD85" s="7"/>
    </row>
    <row r="86" spans="1:108" s="24" customFormat="1" ht="13.5" customHeight="1">
      <c r="A86" s="594"/>
      <c r="B86" s="594"/>
      <c r="C86" s="594"/>
      <c r="D86" s="594"/>
      <c r="E86" s="594"/>
      <c r="F86" s="594"/>
      <c r="G86" s="594"/>
      <c r="H86" s="594"/>
      <c r="I86" s="594"/>
      <c r="J86" s="594"/>
      <c r="K86" s="594"/>
      <c r="L86" s="594"/>
      <c r="M86" s="594"/>
      <c r="N86" s="594"/>
      <c r="O86" s="594"/>
      <c r="P86" s="594"/>
      <c r="Q86" s="594"/>
      <c r="R86" s="594"/>
      <c r="S86" s="594"/>
      <c r="T86" s="594"/>
      <c r="U86" s="594"/>
      <c r="V86" s="594"/>
      <c r="W86" s="64"/>
      <c r="X86" s="74" t="s">
        <v>71</v>
      </c>
      <c r="Y86" s="6"/>
      <c r="Z86" s="6"/>
      <c r="AA86" s="6"/>
      <c r="AB86" s="6"/>
      <c r="AC86" s="6"/>
      <c r="AD86" s="6"/>
      <c r="AE86" s="6"/>
      <c r="AF86" s="759">
        <f>AD8</f>
        <v>0</v>
      </c>
      <c r="AG86" s="760"/>
      <c r="AH86" s="760"/>
      <c r="AI86" s="6"/>
      <c r="AJ86" s="599"/>
      <c r="AK86" s="600"/>
      <c r="AL86" s="7"/>
      <c r="AM86" s="594"/>
      <c r="AN86" s="594"/>
      <c r="AO86" s="594"/>
      <c r="AP86" s="594"/>
      <c r="AQ86" s="594"/>
      <c r="AR86" s="594"/>
      <c r="AS86" s="594"/>
      <c r="AT86" s="594"/>
      <c r="AU86" s="594"/>
      <c r="AV86" s="594"/>
      <c r="AW86" s="594"/>
      <c r="AX86" s="594"/>
      <c r="AY86" s="594"/>
      <c r="AZ86" s="594"/>
      <c r="BA86" s="594"/>
      <c r="BB86" s="594"/>
      <c r="BC86" s="594"/>
      <c r="BD86" s="594"/>
      <c r="BE86" s="594"/>
      <c r="BF86" s="594"/>
      <c r="BG86" s="594"/>
      <c r="BH86" s="594"/>
      <c r="BI86" s="64"/>
      <c r="BJ86" s="74" t="s">
        <v>71</v>
      </c>
      <c r="BK86" s="6"/>
      <c r="BL86" s="6"/>
      <c r="BM86" s="6"/>
      <c r="BN86" s="6"/>
      <c r="BO86" s="6"/>
      <c r="BP86" s="6"/>
      <c r="BQ86" s="6"/>
      <c r="BR86" s="601">
        <f>AF86</f>
        <v>0</v>
      </c>
      <c r="BS86" s="602"/>
      <c r="BT86" s="602"/>
      <c r="BU86" s="6"/>
      <c r="BV86" s="599"/>
      <c r="BW86" s="600"/>
      <c r="BX86" s="7"/>
      <c r="BY86" s="7"/>
      <c r="BZ86" s="7"/>
      <c r="CA86" s="7"/>
      <c r="CB86" s="7"/>
      <c r="CC86" s="7"/>
      <c r="CD86" s="7"/>
      <c r="CE86" s="7"/>
      <c r="CF86" s="7"/>
      <c r="CG86" s="7"/>
      <c r="CH86" s="32"/>
      <c r="CI86" s="32"/>
      <c r="CJ86" s="32"/>
      <c r="CK86" s="32"/>
      <c r="CL86" s="32"/>
      <c r="CM86" s="32"/>
      <c r="CN86" s="32"/>
      <c r="CO86" s="32"/>
      <c r="CP86" s="32"/>
      <c r="CQ86" s="32"/>
      <c r="CR86" s="32"/>
      <c r="CS86" s="32"/>
      <c r="CT86" s="7"/>
      <c r="CU86" s="7"/>
      <c r="CV86" s="7"/>
      <c r="CW86" s="7"/>
      <c r="CX86" s="7"/>
      <c r="CY86" s="7"/>
      <c r="CZ86" s="7"/>
      <c r="DA86" s="7"/>
      <c r="DB86" s="7"/>
      <c r="DC86" s="7"/>
      <c r="DD86" s="7"/>
    </row>
    <row r="87" spans="1:108" s="24" customFormat="1" ht="4.5" customHeight="1">
      <c r="A87" s="63"/>
      <c r="B87" s="63"/>
      <c r="C87" s="63"/>
      <c r="D87" s="63"/>
      <c r="E87" s="63"/>
      <c r="F87" s="63"/>
      <c r="G87" s="63"/>
      <c r="H87" s="63"/>
      <c r="I87" s="63"/>
      <c r="J87" s="63"/>
      <c r="K87" s="63"/>
      <c r="L87" s="63"/>
      <c r="M87" s="63"/>
      <c r="N87" s="63"/>
      <c r="O87" s="63"/>
      <c r="P87" s="63"/>
      <c r="Q87" s="63"/>
      <c r="R87" s="63"/>
      <c r="S87" s="63"/>
      <c r="T87" s="63"/>
      <c r="U87" s="63"/>
      <c r="V87" s="63"/>
      <c r="W87" s="64"/>
      <c r="X87" s="74"/>
      <c r="Y87" s="6"/>
      <c r="Z87" s="6"/>
      <c r="AA87" s="6"/>
      <c r="AB87" s="6"/>
      <c r="AC87" s="6"/>
      <c r="AD87" s="6"/>
      <c r="AE87" s="6"/>
      <c r="AF87" s="75"/>
      <c r="AG87" s="75"/>
      <c r="AH87" s="75"/>
      <c r="AI87" s="6"/>
      <c r="AJ87" s="76"/>
      <c r="AK87" s="73"/>
      <c r="AL87" s="7"/>
      <c r="AM87" s="63"/>
      <c r="AN87" s="63"/>
      <c r="AO87" s="63"/>
      <c r="AP87" s="63"/>
      <c r="AQ87" s="63"/>
      <c r="AR87" s="63"/>
      <c r="AS87" s="63"/>
      <c r="AT87" s="63"/>
      <c r="AU87" s="63"/>
      <c r="AV87" s="63"/>
      <c r="AW87" s="63"/>
      <c r="AX87" s="63"/>
      <c r="AY87" s="63"/>
      <c r="AZ87" s="63"/>
      <c r="BA87" s="63"/>
      <c r="BB87" s="63"/>
      <c r="BC87" s="63"/>
      <c r="BD87" s="63"/>
      <c r="BE87" s="63"/>
      <c r="BF87" s="63"/>
      <c r="BG87" s="63"/>
      <c r="BH87" s="63"/>
      <c r="BI87" s="64"/>
      <c r="BJ87" s="74"/>
      <c r="BK87" s="6"/>
      <c r="BL87" s="6"/>
      <c r="BM87" s="6"/>
      <c r="BN87" s="6"/>
      <c r="BO87" s="6"/>
      <c r="BP87" s="6"/>
      <c r="BQ87" s="6"/>
      <c r="BR87" s="75"/>
      <c r="BS87" s="75"/>
      <c r="BT87" s="75"/>
      <c r="BU87" s="6"/>
      <c r="BV87" s="76"/>
      <c r="BW87" s="73"/>
      <c r="BX87" s="7"/>
      <c r="BY87" s="7"/>
      <c r="BZ87" s="7"/>
      <c r="CA87" s="7"/>
      <c r="CB87" s="7"/>
      <c r="CC87" s="7"/>
      <c r="CD87" s="7"/>
      <c r="CE87" s="7"/>
      <c r="CF87" s="7"/>
      <c r="CG87" s="7"/>
      <c r="CH87" s="32"/>
      <c r="CI87" s="32"/>
      <c r="CJ87" s="32"/>
      <c r="CK87" s="32"/>
      <c r="CL87" s="32"/>
      <c r="CM87" s="32"/>
      <c r="CN87" s="32"/>
      <c r="CO87" s="32"/>
      <c r="CP87" s="32"/>
      <c r="CQ87" s="32"/>
      <c r="CR87" s="32"/>
      <c r="CS87" s="32"/>
      <c r="CT87" s="7"/>
      <c r="CU87" s="7"/>
      <c r="CV87" s="7"/>
      <c r="CW87" s="7"/>
      <c r="CX87" s="7"/>
      <c r="CY87" s="7"/>
      <c r="CZ87" s="7"/>
      <c r="DA87" s="7"/>
      <c r="DB87" s="7"/>
      <c r="DC87" s="7"/>
      <c r="DD87" s="7"/>
    </row>
    <row r="88" spans="1:108" s="24" customFormat="1" ht="13.5" customHeight="1">
      <c r="A88" s="594" t="s">
        <v>72</v>
      </c>
      <c r="B88" s="594"/>
      <c r="C88" s="594"/>
      <c r="D88" s="594"/>
      <c r="E88" s="594"/>
      <c r="F88" s="594"/>
      <c r="G88" s="594"/>
      <c r="H88" s="594"/>
      <c r="I88" s="594"/>
      <c r="J88" s="594"/>
      <c r="K88" s="594"/>
      <c r="L88" s="594"/>
      <c r="M88" s="594"/>
      <c r="N88" s="594"/>
      <c r="O88" s="594"/>
      <c r="P88" s="594"/>
      <c r="Q88" s="594"/>
      <c r="R88" s="594"/>
      <c r="S88" s="594"/>
      <c r="T88" s="594"/>
      <c r="U88" s="594"/>
      <c r="V88" s="594"/>
      <c r="W88" s="64"/>
      <c r="X88" s="70" t="s">
        <v>20</v>
      </c>
      <c r="Y88" s="23"/>
      <c r="Z88" s="23"/>
      <c r="AA88" s="23"/>
      <c r="AB88" s="23"/>
      <c r="AC88" s="23"/>
      <c r="AD88" s="23"/>
      <c r="AE88" s="6"/>
      <c r="AF88" s="760" t="str">
        <f>AD9</f>
        <v>.</v>
      </c>
      <c r="AG88" s="760"/>
      <c r="AH88" s="760"/>
      <c r="AI88" s="6"/>
      <c r="AJ88" s="6"/>
      <c r="AK88" s="77"/>
      <c r="AM88" s="594" t="s">
        <v>72</v>
      </c>
      <c r="AN88" s="594"/>
      <c r="AO88" s="594"/>
      <c r="AP88" s="594"/>
      <c r="AQ88" s="594"/>
      <c r="AR88" s="594"/>
      <c r="AS88" s="594"/>
      <c r="AT88" s="594"/>
      <c r="AU88" s="594"/>
      <c r="AV88" s="594"/>
      <c r="AW88" s="594"/>
      <c r="AX88" s="594"/>
      <c r="AY88" s="594"/>
      <c r="AZ88" s="594"/>
      <c r="BA88" s="594"/>
      <c r="BB88" s="594"/>
      <c r="BC88" s="594"/>
      <c r="BD88" s="594"/>
      <c r="BE88" s="594"/>
      <c r="BF88" s="594"/>
      <c r="BG88" s="594"/>
      <c r="BH88" s="594"/>
      <c r="BI88" s="64"/>
      <c r="BJ88" s="70" t="s">
        <v>20</v>
      </c>
      <c r="BK88" s="23"/>
      <c r="BL88" s="23"/>
      <c r="BM88" s="23"/>
      <c r="BN88" s="23"/>
      <c r="BO88" s="23"/>
      <c r="BP88" s="23"/>
      <c r="BQ88" s="6"/>
      <c r="BR88" s="601" t="str">
        <f>AF88</f>
        <v>.</v>
      </c>
      <c r="BS88" s="602"/>
      <c r="BT88" s="602"/>
      <c r="BU88" s="6"/>
      <c r="BV88" s="6"/>
      <c r="BW88" s="77"/>
      <c r="BX88" s="7"/>
      <c r="BY88" s="7"/>
      <c r="BZ88" s="7"/>
      <c r="CA88" s="7"/>
      <c r="CB88" s="7"/>
      <c r="CC88" s="7"/>
      <c r="CD88" s="7"/>
      <c r="CE88" s="7"/>
      <c r="CF88" s="7"/>
      <c r="CG88" s="7"/>
      <c r="CT88" s="7"/>
      <c r="CU88" s="7"/>
      <c r="CV88" s="7"/>
      <c r="CW88" s="7"/>
      <c r="CX88" s="7"/>
      <c r="CY88" s="7"/>
      <c r="CZ88" s="7"/>
      <c r="DA88" s="7"/>
      <c r="DB88" s="7"/>
      <c r="DC88" s="7"/>
      <c r="DD88" s="7"/>
    </row>
    <row r="89" spans="1:108" s="24" customFormat="1" ht="4.5" customHeight="1">
      <c r="A89" s="594"/>
      <c r="B89" s="594"/>
      <c r="C89" s="594"/>
      <c r="D89" s="594"/>
      <c r="E89" s="594"/>
      <c r="F89" s="594"/>
      <c r="G89" s="594"/>
      <c r="H89" s="594"/>
      <c r="I89" s="594"/>
      <c r="J89" s="594"/>
      <c r="K89" s="594"/>
      <c r="L89" s="594"/>
      <c r="M89" s="594"/>
      <c r="N89" s="594"/>
      <c r="O89" s="594"/>
      <c r="P89" s="594"/>
      <c r="Q89" s="594"/>
      <c r="R89" s="594"/>
      <c r="S89" s="594"/>
      <c r="T89" s="594"/>
      <c r="U89" s="594"/>
      <c r="V89" s="594"/>
      <c r="W89" s="64"/>
      <c r="X89" s="70"/>
      <c r="Y89" s="23"/>
      <c r="Z89" s="23"/>
      <c r="AA89" s="23"/>
      <c r="AB89" s="23"/>
      <c r="AC89" s="23"/>
      <c r="AD89" s="23"/>
      <c r="AE89" s="6"/>
      <c r="AF89" s="75"/>
      <c r="AG89" s="75"/>
      <c r="AH89" s="75"/>
      <c r="AI89" s="6"/>
      <c r="AJ89" s="6"/>
      <c r="AK89" s="77"/>
      <c r="AM89" s="594"/>
      <c r="AN89" s="594"/>
      <c r="AO89" s="594"/>
      <c r="AP89" s="594"/>
      <c r="AQ89" s="594"/>
      <c r="AR89" s="594"/>
      <c r="AS89" s="594"/>
      <c r="AT89" s="594"/>
      <c r="AU89" s="594"/>
      <c r="AV89" s="594"/>
      <c r="AW89" s="594"/>
      <c r="AX89" s="594"/>
      <c r="AY89" s="594"/>
      <c r="AZ89" s="594"/>
      <c r="BA89" s="594"/>
      <c r="BB89" s="594"/>
      <c r="BC89" s="594"/>
      <c r="BD89" s="594"/>
      <c r="BE89" s="594"/>
      <c r="BF89" s="594"/>
      <c r="BG89" s="594"/>
      <c r="BH89" s="594"/>
      <c r="BI89" s="64"/>
      <c r="BJ89" s="70"/>
      <c r="BK89" s="23"/>
      <c r="BL89" s="23"/>
      <c r="BM89" s="23"/>
      <c r="BN89" s="23"/>
      <c r="BO89" s="23"/>
      <c r="BP89" s="23"/>
      <c r="BQ89" s="6"/>
      <c r="BR89" s="75"/>
      <c r="BS89" s="75"/>
      <c r="BT89" s="75"/>
      <c r="BU89" s="6"/>
      <c r="BV89" s="6"/>
      <c r="BW89" s="77"/>
      <c r="BX89" s="7"/>
      <c r="BY89" s="7"/>
      <c r="BZ89" s="7"/>
      <c r="CA89" s="7"/>
      <c r="CB89" s="7"/>
      <c r="CC89" s="7"/>
      <c r="CD89" s="7"/>
      <c r="CE89" s="7"/>
      <c r="CF89" s="7"/>
      <c r="CG89" s="7"/>
      <c r="CT89" s="7"/>
      <c r="CU89" s="7"/>
      <c r="CV89" s="7"/>
      <c r="CW89" s="7"/>
      <c r="CX89" s="7"/>
      <c r="CY89" s="7"/>
      <c r="CZ89" s="7"/>
      <c r="DA89" s="7"/>
      <c r="DB89" s="7"/>
      <c r="DC89" s="7"/>
      <c r="DD89" s="7"/>
    </row>
    <row r="90" spans="1:108" s="24" customFormat="1" ht="13.5" customHeight="1">
      <c r="A90" s="594"/>
      <c r="B90" s="594"/>
      <c r="C90" s="594"/>
      <c r="D90" s="594"/>
      <c r="E90" s="594"/>
      <c r="F90" s="594"/>
      <c r="G90" s="594"/>
      <c r="H90" s="594"/>
      <c r="I90" s="594"/>
      <c r="J90" s="594"/>
      <c r="K90" s="594"/>
      <c r="L90" s="594"/>
      <c r="M90" s="594"/>
      <c r="N90" s="594"/>
      <c r="O90" s="594"/>
      <c r="P90" s="594"/>
      <c r="Q90" s="594"/>
      <c r="R90" s="594"/>
      <c r="S90" s="594"/>
      <c r="T90" s="594"/>
      <c r="U90" s="594"/>
      <c r="V90" s="594"/>
      <c r="W90" s="64"/>
      <c r="X90" s="78" t="s">
        <v>73</v>
      </c>
      <c r="Y90" s="23"/>
      <c r="Z90" s="23"/>
      <c r="AA90" s="6"/>
      <c r="AB90" s="759" t="str">
        <f>AB10</f>
        <v>.</v>
      </c>
      <c r="AC90" s="760"/>
      <c r="AD90" s="760"/>
      <c r="AE90" s="760"/>
      <c r="AF90" s="760"/>
      <c r="AG90" s="760"/>
      <c r="AH90" s="760"/>
      <c r="AI90" s="6"/>
      <c r="AJ90" s="6"/>
      <c r="AK90" s="77"/>
      <c r="AM90" s="594"/>
      <c r="AN90" s="594"/>
      <c r="AO90" s="594"/>
      <c r="AP90" s="594"/>
      <c r="AQ90" s="594"/>
      <c r="AR90" s="594"/>
      <c r="AS90" s="594"/>
      <c r="AT90" s="594"/>
      <c r="AU90" s="594"/>
      <c r="AV90" s="594"/>
      <c r="AW90" s="594"/>
      <c r="AX90" s="594"/>
      <c r="AY90" s="594"/>
      <c r="AZ90" s="594"/>
      <c r="BA90" s="594"/>
      <c r="BB90" s="594"/>
      <c r="BC90" s="594"/>
      <c r="BD90" s="594"/>
      <c r="BE90" s="594"/>
      <c r="BF90" s="594"/>
      <c r="BG90" s="594"/>
      <c r="BH90" s="594"/>
      <c r="BI90" s="64"/>
      <c r="BJ90" s="78" t="s">
        <v>73</v>
      </c>
      <c r="BK90" s="23"/>
      <c r="BL90" s="23"/>
      <c r="BM90" s="6"/>
      <c r="BN90" s="601" t="str">
        <f>AB90</f>
        <v>.</v>
      </c>
      <c r="BO90" s="602"/>
      <c r="BP90" s="602"/>
      <c r="BQ90" s="602"/>
      <c r="BR90" s="602"/>
      <c r="BS90" s="602"/>
      <c r="BT90" s="602"/>
      <c r="BU90" s="6"/>
      <c r="BV90" s="6"/>
      <c r="BW90" s="7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row>
    <row r="91" spans="1:108" s="24" customFormat="1" ht="4.5" customHeight="1">
      <c r="A91" s="63"/>
      <c r="B91" s="63"/>
      <c r="C91" s="63"/>
      <c r="D91" s="63"/>
      <c r="E91" s="63"/>
      <c r="F91" s="63"/>
      <c r="G91" s="63"/>
      <c r="H91" s="63"/>
      <c r="I91" s="63"/>
      <c r="J91" s="63"/>
      <c r="K91" s="63"/>
      <c r="L91" s="63"/>
      <c r="M91" s="63"/>
      <c r="N91" s="63"/>
      <c r="O91" s="63"/>
      <c r="P91" s="63"/>
      <c r="Q91" s="63"/>
      <c r="R91" s="63"/>
      <c r="S91" s="63"/>
      <c r="T91" s="63"/>
      <c r="U91" s="63"/>
      <c r="V91" s="63"/>
      <c r="W91" s="64"/>
      <c r="X91" s="70"/>
      <c r="Y91" s="23"/>
      <c r="Z91" s="23"/>
      <c r="AA91" s="6"/>
      <c r="AB91" s="75"/>
      <c r="AC91" s="75"/>
      <c r="AD91" s="75"/>
      <c r="AE91" s="75"/>
      <c r="AF91" s="75"/>
      <c r="AG91" s="75"/>
      <c r="AH91" s="75"/>
      <c r="AI91" s="6"/>
      <c r="AJ91" s="6"/>
      <c r="AK91" s="77"/>
      <c r="AM91" s="63"/>
      <c r="AN91" s="63"/>
      <c r="AO91" s="63"/>
      <c r="AP91" s="63"/>
      <c r="AQ91" s="63"/>
      <c r="AR91" s="63"/>
      <c r="AS91" s="63"/>
      <c r="AT91" s="63"/>
      <c r="AU91" s="63"/>
      <c r="AV91" s="63"/>
      <c r="AW91" s="63"/>
      <c r="AX91" s="63"/>
      <c r="AY91" s="63"/>
      <c r="AZ91" s="63"/>
      <c r="BA91" s="63"/>
      <c r="BB91" s="63"/>
      <c r="BC91" s="63"/>
      <c r="BD91" s="63"/>
      <c r="BE91" s="63"/>
      <c r="BF91" s="63"/>
      <c r="BG91" s="63"/>
      <c r="BH91" s="63"/>
      <c r="BI91" s="64"/>
      <c r="BJ91" s="70"/>
      <c r="BK91" s="23"/>
      <c r="BL91" s="23"/>
      <c r="BM91" s="6"/>
      <c r="BN91" s="75"/>
      <c r="BO91" s="75"/>
      <c r="BP91" s="75"/>
      <c r="BQ91" s="75"/>
      <c r="BR91" s="75"/>
      <c r="BS91" s="75"/>
      <c r="BT91" s="75"/>
      <c r="BU91" s="6"/>
      <c r="BV91" s="6"/>
      <c r="BW91" s="7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row>
    <row r="92" spans="1:108" s="24" customFormat="1" ht="13.5" customHeight="1">
      <c r="A92" s="603" t="s">
        <v>74</v>
      </c>
      <c r="B92" s="603"/>
      <c r="C92" s="603"/>
      <c r="D92" s="603"/>
      <c r="E92" s="603"/>
      <c r="F92" s="603"/>
      <c r="G92" s="603"/>
      <c r="H92" s="603"/>
      <c r="I92" s="603"/>
      <c r="J92" s="603"/>
      <c r="K92" s="603"/>
      <c r="L92" s="603"/>
      <c r="M92" s="603"/>
      <c r="N92" s="603"/>
      <c r="O92" s="603"/>
      <c r="P92" s="603"/>
      <c r="Q92" s="603"/>
      <c r="R92" s="603"/>
      <c r="S92" s="603"/>
      <c r="T92" s="603"/>
      <c r="U92" s="603"/>
      <c r="V92" s="603"/>
      <c r="X92" s="70" t="s">
        <v>75</v>
      </c>
      <c r="Y92" s="23"/>
      <c r="Z92" s="23"/>
      <c r="AA92" s="6"/>
      <c r="AB92" s="760" t="str">
        <f>AB11</f>
        <v>.</v>
      </c>
      <c r="AC92" s="760"/>
      <c r="AD92" s="760"/>
      <c r="AE92" s="760"/>
      <c r="AF92" s="760"/>
      <c r="AG92" s="760"/>
      <c r="AH92" s="760"/>
      <c r="AI92" s="6"/>
      <c r="AJ92" s="23"/>
      <c r="AK92" s="79"/>
      <c r="AM92" s="603" t="s">
        <v>74</v>
      </c>
      <c r="AN92" s="603"/>
      <c r="AO92" s="603"/>
      <c r="AP92" s="603"/>
      <c r="AQ92" s="603"/>
      <c r="AR92" s="603"/>
      <c r="AS92" s="603"/>
      <c r="AT92" s="603"/>
      <c r="AU92" s="603"/>
      <c r="AV92" s="603"/>
      <c r="AW92" s="603"/>
      <c r="AX92" s="603"/>
      <c r="AY92" s="603"/>
      <c r="AZ92" s="603"/>
      <c r="BA92" s="603"/>
      <c r="BB92" s="603"/>
      <c r="BC92" s="603"/>
      <c r="BD92" s="603"/>
      <c r="BE92" s="603"/>
      <c r="BF92" s="603"/>
      <c r="BG92" s="603"/>
      <c r="BH92" s="603"/>
      <c r="BJ92" s="70" t="s">
        <v>75</v>
      </c>
      <c r="BK92" s="23"/>
      <c r="BL92" s="23"/>
      <c r="BM92" s="6"/>
      <c r="BN92" s="601" t="str">
        <f>AB92</f>
        <v>.</v>
      </c>
      <c r="BO92" s="602"/>
      <c r="BP92" s="602"/>
      <c r="BQ92" s="602"/>
      <c r="BR92" s="602"/>
      <c r="BS92" s="602"/>
      <c r="BT92" s="602"/>
      <c r="BU92" s="6"/>
      <c r="BV92" s="23"/>
      <c r="BW92" s="79"/>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row>
    <row r="93" spans="1:102" s="24" customFormat="1" ht="15" customHeight="1">
      <c r="A93" s="80" t="s">
        <v>76</v>
      </c>
      <c r="I93" s="7"/>
      <c r="K93" s="81"/>
      <c r="V93" s="453" t="str">
        <f>IF(AB10="","ü"," ")</f>
        <v> </v>
      </c>
      <c r="X93" s="83"/>
      <c r="Y93" s="84"/>
      <c r="Z93" s="85"/>
      <c r="AA93" s="85"/>
      <c r="AB93" s="85"/>
      <c r="AC93" s="85"/>
      <c r="AD93" s="85"/>
      <c r="AE93" s="85"/>
      <c r="AF93" s="85"/>
      <c r="AG93" s="85"/>
      <c r="AH93" s="85"/>
      <c r="AI93" s="85"/>
      <c r="AJ93" s="84"/>
      <c r="AK93" s="86"/>
      <c r="AM93" s="80" t="s">
        <v>76</v>
      </c>
      <c r="AU93" s="7"/>
      <c r="AW93" s="81"/>
      <c r="BH93" s="82" t="str">
        <f>IF(AB10="","ü"," ")</f>
        <v> </v>
      </c>
      <c r="BJ93" s="83"/>
      <c r="BK93" s="84"/>
      <c r="BL93" s="85"/>
      <c r="BM93" s="85"/>
      <c r="BN93" s="85"/>
      <c r="BO93" s="85"/>
      <c r="BP93" s="85"/>
      <c r="BQ93" s="85"/>
      <c r="BR93" s="85"/>
      <c r="BS93" s="85"/>
      <c r="BT93" s="85"/>
      <c r="BU93" s="85"/>
      <c r="BV93" s="84"/>
      <c r="BW93" s="86"/>
      <c r="BX93" s="7"/>
      <c r="BY93" s="7"/>
      <c r="BZ93" s="7"/>
      <c r="CA93" s="7"/>
      <c r="CB93" s="7"/>
      <c r="CC93" s="7"/>
      <c r="CD93" s="7"/>
      <c r="CE93" s="7"/>
      <c r="CF93" s="7"/>
      <c r="CG93" s="7"/>
      <c r="CT93" s="7"/>
      <c r="CU93" s="7"/>
      <c r="CV93" s="7"/>
      <c r="CW93" s="7"/>
      <c r="CX93" s="7"/>
    </row>
    <row r="94" spans="1:102" s="24" customFormat="1" ht="3.75" customHeight="1">
      <c r="A94" s="54"/>
      <c r="I94" s="54"/>
      <c r="K94" s="81"/>
      <c r="AE94" s="54"/>
      <c r="AM94" s="54"/>
      <c r="AU94" s="54"/>
      <c r="AW94" s="81"/>
      <c r="BQ94" s="54"/>
      <c r="BX94" s="7"/>
      <c r="BY94" s="7"/>
      <c r="BZ94" s="7"/>
      <c r="CA94" s="7"/>
      <c r="CB94" s="7"/>
      <c r="CC94" s="7"/>
      <c r="CD94" s="7"/>
      <c r="CE94" s="7"/>
      <c r="CF94" s="7"/>
      <c r="CG94" s="7"/>
      <c r="CT94" s="7"/>
      <c r="CU94" s="7"/>
      <c r="CV94" s="7"/>
      <c r="CW94" s="7"/>
      <c r="CX94" s="7"/>
    </row>
    <row r="95" spans="1:133" s="24" customFormat="1" ht="15" customHeight="1">
      <c r="A95" s="534" t="s">
        <v>77</v>
      </c>
      <c r="B95" s="535"/>
      <c r="C95" s="535"/>
      <c r="D95" s="535"/>
      <c r="E95" s="535"/>
      <c r="F95" s="535"/>
      <c r="G95" s="535"/>
      <c r="H95" s="535"/>
      <c r="I95" s="535"/>
      <c r="J95" s="535"/>
      <c r="K95" s="535"/>
      <c r="L95" s="535"/>
      <c r="M95" s="535"/>
      <c r="N95" s="535"/>
      <c r="O95" s="535"/>
      <c r="P95" s="535"/>
      <c r="Q95" s="535"/>
      <c r="R95" s="535"/>
      <c r="S95" s="535"/>
      <c r="T95" s="535"/>
      <c r="U95" s="535"/>
      <c r="V95" s="535"/>
      <c r="W95" s="535"/>
      <c r="X95" s="535"/>
      <c r="Y95" s="535"/>
      <c r="Z95" s="535"/>
      <c r="AA95" s="535"/>
      <c r="AB95" s="535"/>
      <c r="AC95" s="535"/>
      <c r="AD95" s="535"/>
      <c r="AE95" s="535"/>
      <c r="AF95" s="535"/>
      <c r="AG95" s="535"/>
      <c r="AH95" s="535"/>
      <c r="AI95" s="535"/>
      <c r="AJ95" s="535"/>
      <c r="AK95" s="536"/>
      <c r="AM95" s="534" t="s">
        <v>77</v>
      </c>
      <c r="AN95" s="535"/>
      <c r="AO95" s="535"/>
      <c r="AP95" s="535"/>
      <c r="AQ95" s="535"/>
      <c r="AR95" s="535"/>
      <c r="AS95" s="535"/>
      <c r="AT95" s="535"/>
      <c r="AU95" s="535"/>
      <c r="AV95" s="535"/>
      <c r="AW95" s="535"/>
      <c r="AX95" s="535"/>
      <c r="AY95" s="535"/>
      <c r="AZ95" s="535"/>
      <c r="BA95" s="535"/>
      <c r="BB95" s="535"/>
      <c r="BC95" s="535"/>
      <c r="BD95" s="535"/>
      <c r="BE95" s="535"/>
      <c r="BF95" s="535"/>
      <c r="BG95" s="535"/>
      <c r="BH95" s="535"/>
      <c r="BI95" s="535"/>
      <c r="BJ95" s="535"/>
      <c r="BK95" s="535"/>
      <c r="BL95" s="535"/>
      <c r="BM95" s="535"/>
      <c r="BN95" s="535"/>
      <c r="BO95" s="535"/>
      <c r="BP95" s="535"/>
      <c r="BQ95" s="535"/>
      <c r="BR95" s="535"/>
      <c r="BS95" s="535"/>
      <c r="BT95" s="535"/>
      <c r="BU95" s="535"/>
      <c r="BV95" s="535"/>
      <c r="BW95" s="536"/>
      <c r="BX95" s="7"/>
      <c r="BY95" s="7"/>
      <c r="BZ95" s="7"/>
      <c r="CA95" s="7"/>
      <c r="CB95" s="7"/>
      <c r="CC95" s="7"/>
      <c r="CD95" s="7"/>
      <c r="CE95" s="7"/>
      <c r="CF95" s="7"/>
      <c r="CG95" s="7"/>
      <c r="CT95" s="7"/>
      <c r="CU95" s="7"/>
      <c r="CV95" s="7"/>
      <c r="CW95" s="7"/>
      <c r="CX95" s="7"/>
      <c r="EA95" s="23"/>
      <c r="EC95" s="23"/>
    </row>
    <row r="96" spans="1:133" s="24" customFormat="1" ht="4.5" customHeight="1">
      <c r="A96" s="88"/>
      <c r="B96" s="89"/>
      <c r="C96" s="89"/>
      <c r="D96" s="89"/>
      <c r="E96" s="89"/>
      <c r="F96" s="89"/>
      <c r="G96" s="89"/>
      <c r="H96" s="89"/>
      <c r="I96" s="89"/>
      <c r="J96" s="7"/>
      <c r="K96" s="7"/>
      <c r="L96" s="7"/>
      <c r="M96" s="7"/>
      <c r="N96" s="7"/>
      <c r="O96" s="7"/>
      <c r="P96" s="89"/>
      <c r="Q96" s="89"/>
      <c r="R96" s="89"/>
      <c r="S96" s="89"/>
      <c r="T96" s="89"/>
      <c r="U96" s="89"/>
      <c r="V96" s="89"/>
      <c r="W96" s="89"/>
      <c r="X96" s="89"/>
      <c r="Y96" s="89"/>
      <c r="Z96" s="7"/>
      <c r="AA96" s="7"/>
      <c r="AB96" s="23"/>
      <c r="AC96" s="7"/>
      <c r="AD96" s="23"/>
      <c r="AE96" s="7"/>
      <c r="AF96" s="7"/>
      <c r="AG96" s="23"/>
      <c r="AH96" s="7"/>
      <c r="AI96" s="7"/>
      <c r="AJ96" s="7"/>
      <c r="AK96" s="79"/>
      <c r="AM96" s="88"/>
      <c r="AN96" s="89"/>
      <c r="AO96" s="89"/>
      <c r="AP96" s="89"/>
      <c r="AQ96" s="89"/>
      <c r="AR96" s="89"/>
      <c r="AS96" s="89"/>
      <c r="AT96" s="89"/>
      <c r="AU96" s="89"/>
      <c r="AV96" s="7"/>
      <c r="AW96" s="7"/>
      <c r="AX96" s="7"/>
      <c r="AY96" s="7"/>
      <c r="AZ96" s="7"/>
      <c r="BA96" s="7"/>
      <c r="BB96" s="89"/>
      <c r="BC96" s="89"/>
      <c r="BD96" s="89"/>
      <c r="BE96" s="89"/>
      <c r="BF96" s="89"/>
      <c r="BG96" s="89"/>
      <c r="BH96" s="89"/>
      <c r="BI96" s="89"/>
      <c r="BJ96" s="89"/>
      <c r="BK96" s="89"/>
      <c r="BL96" s="7"/>
      <c r="BM96" s="7"/>
      <c r="BN96" s="23"/>
      <c r="BO96" s="7"/>
      <c r="BP96" s="23"/>
      <c r="BQ96" s="7"/>
      <c r="BR96" s="7"/>
      <c r="BS96" s="23"/>
      <c r="BT96" s="7"/>
      <c r="BU96" s="7"/>
      <c r="BV96" s="7"/>
      <c r="BW96" s="79"/>
      <c r="BX96" s="7"/>
      <c r="BY96" s="7"/>
      <c r="BZ96" s="7"/>
      <c r="CA96" s="7"/>
      <c r="CB96" s="7"/>
      <c r="CC96" s="7"/>
      <c r="CD96" s="7"/>
      <c r="CE96" s="7"/>
      <c r="CF96" s="7"/>
      <c r="CG96" s="7"/>
      <c r="CT96" s="7"/>
      <c r="CU96" s="7"/>
      <c r="CV96" s="7"/>
      <c r="CW96" s="7"/>
      <c r="CX96" s="7"/>
      <c r="EA96" s="23"/>
      <c r="EC96" s="23"/>
    </row>
    <row r="97" spans="1:102" s="24" customFormat="1" ht="18" customHeight="1">
      <c r="A97" s="90" t="s">
        <v>78</v>
      </c>
      <c r="B97" s="23" t="s">
        <v>79</v>
      </c>
      <c r="C97" s="23"/>
      <c r="D97" s="23"/>
      <c r="E97" s="23"/>
      <c r="F97" s="23"/>
      <c r="G97" s="23"/>
      <c r="H97" s="7"/>
      <c r="I97" s="7"/>
      <c r="J97" s="588">
        <v>38168</v>
      </c>
      <c r="K97" s="576"/>
      <c r="L97" s="576"/>
      <c r="M97" s="576"/>
      <c r="N97" s="576"/>
      <c r="O97" s="576"/>
      <c r="P97" s="91" t="s">
        <v>80</v>
      </c>
      <c r="Q97" s="7"/>
      <c r="R97" s="23"/>
      <c r="S97" s="7"/>
      <c r="T97" s="7"/>
      <c r="U97" s="7"/>
      <c r="V97" s="25" t="s">
        <v>81</v>
      </c>
      <c r="W97" s="7"/>
      <c r="X97" s="23" t="s">
        <v>17</v>
      </c>
      <c r="Y97" s="7"/>
      <c r="Z97" s="7"/>
      <c r="AA97" s="7"/>
      <c r="AB97" s="7"/>
      <c r="AC97" s="571" t="s">
        <v>82</v>
      </c>
      <c r="AD97" s="572"/>
      <c r="AE97" s="454" t="str">
        <f>IF(I8="INDIVIDUAL","ü"," ")</f>
        <v> </v>
      </c>
      <c r="AF97" s="7"/>
      <c r="AG97" s="571" t="s">
        <v>83</v>
      </c>
      <c r="AH97" s="572"/>
      <c r="AI97" s="454" t="str">
        <f>IF(I8="AOP","ü"," ")</f>
        <v> </v>
      </c>
      <c r="AJ97" s="7"/>
      <c r="AK97" s="79"/>
      <c r="AM97" s="90" t="s">
        <v>78</v>
      </c>
      <c r="AN97" s="23" t="s">
        <v>79</v>
      </c>
      <c r="AO97" s="23"/>
      <c r="AP97" s="23"/>
      <c r="AQ97" s="23"/>
      <c r="AR97" s="23"/>
      <c r="AS97" s="23"/>
      <c r="AT97" s="7"/>
      <c r="AU97" s="7"/>
      <c r="AV97" s="588">
        <v>38533</v>
      </c>
      <c r="AW97" s="576"/>
      <c r="AX97" s="576"/>
      <c r="AY97" s="576"/>
      <c r="AZ97" s="576"/>
      <c r="BA97" s="576"/>
      <c r="BB97" s="91" t="s">
        <v>80</v>
      </c>
      <c r="BC97" s="7"/>
      <c r="BD97" s="23"/>
      <c r="BE97" s="7"/>
      <c r="BF97" s="7"/>
      <c r="BG97" s="7"/>
      <c r="BH97" s="25" t="s">
        <v>81</v>
      </c>
      <c r="BI97" s="7"/>
      <c r="BJ97" s="23" t="s">
        <v>17</v>
      </c>
      <c r="BK97" s="7"/>
      <c r="BL97" s="7"/>
      <c r="BM97" s="7"/>
      <c r="BN97" s="7"/>
      <c r="BO97" s="571" t="s">
        <v>82</v>
      </c>
      <c r="BP97" s="572"/>
      <c r="BQ97" s="92" t="str">
        <f>IF(I8="INDIVIDUAL","ü"," ")</f>
        <v> </v>
      </c>
      <c r="BR97" s="7"/>
      <c r="BS97" s="571" t="s">
        <v>83</v>
      </c>
      <c r="BT97" s="572"/>
      <c r="BU97" s="92" t="str">
        <f>IF(I8="AOP","ü"," ")</f>
        <v> </v>
      </c>
      <c r="BV97" s="7"/>
      <c r="BW97" s="79"/>
      <c r="BX97" s="7"/>
      <c r="BY97" s="7"/>
      <c r="BZ97" s="7"/>
      <c r="CA97" s="7"/>
      <c r="CB97" s="7"/>
      <c r="CC97" s="7"/>
      <c r="CD97" s="7"/>
      <c r="CE97" s="7"/>
      <c r="CF97" s="7"/>
      <c r="CG97" s="7"/>
      <c r="CT97" s="7"/>
      <c r="CU97" s="7"/>
      <c r="CV97" s="7"/>
      <c r="CW97" s="7"/>
      <c r="CX97" s="7"/>
    </row>
    <row r="98" spans="1:102" s="24" customFormat="1" ht="3.75" customHeight="1">
      <c r="A98" s="90"/>
      <c r="B98" s="23"/>
      <c r="C98" s="23"/>
      <c r="D98" s="23"/>
      <c r="E98" s="23"/>
      <c r="F98" s="23"/>
      <c r="G98" s="23"/>
      <c r="H98" s="23"/>
      <c r="I98" s="23"/>
      <c r="J98" s="23"/>
      <c r="K98" s="23"/>
      <c r="L98" s="38"/>
      <c r="M98" s="38"/>
      <c r="N98" s="38"/>
      <c r="O98" s="38"/>
      <c r="P98" s="38"/>
      <c r="Q98" s="38"/>
      <c r="R98" s="23"/>
      <c r="S98" s="23"/>
      <c r="T98" s="7"/>
      <c r="U98" s="7"/>
      <c r="V98" s="7"/>
      <c r="W98" s="7"/>
      <c r="X98" s="7"/>
      <c r="Y98" s="7"/>
      <c r="Z98" s="7"/>
      <c r="AA98" s="7"/>
      <c r="AB98" s="7"/>
      <c r="AC98" s="7"/>
      <c r="AD98" s="7"/>
      <c r="AE98" s="7"/>
      <c r="AF98" s="7"/>
      <c r="AH98" s="7"/>
      <c r="AI98" s="7"/>
      <c r="AJ98" s="7"/>
      <c r="AK98" s="79"/>
      <c r="AM98" s="90"/>
      <c r="AN98" s="23"/>
      <c r="AO98" s="23"/>
      <c r="AP98" s="23"/>
      <c r="AQ98" s="23"/>
      <c r="AR98" s="23"/>
      <c r="AS98" s="23"/>
      <c r="AT98" s="23"/>
      <c r="AU98" s="23"/>
      <c r="AV98" s="23"/>
      <c r="AW98" s="23"/>
      <c r="AX98" s="38"/>
      <c r="AY98" s="38"/>
      <c r="AZ98" s="38"/>
      <c r="BA98" s="38"/>
      <c r="BB98" s="38"/>
      <c r="BC98" s="38"/>
      <c r="BD98" s="23"/>
      <c r="BE98" s="23"/>
      <c r="BF98" s="7"/>
      <c r="BG98" s="7"/>
      <c r="BH98" s="7"/>
      <c r="BI98" s="7"/>
      <c r="BJ98" s="7"/>
      <c r="BK98" s="7"/>
      <c r="BL98" s="7"/>
      <c r="BM98" s="7"/>
      <c r="BN98" s="7"/>
      <c r="BO98" s="7"/>
      <c r="BP98" s="7"/>
      <c r="BQ98" s="7"/>
      <c r="BR98" s="7"/>
      <c r="BT98" s="7"/>
      <c r="BU98" s="7"/>
      <c r="BV98" s="7"/>
      <c r="BW98" s="79"/>
      <c r="BX98" s="7"/>
      <c r="BY98" s="7"/>
      <c r="BZ98" s="7"/>
      <c r="CA98" s="7"/>
      <c r="CB98" s="7"/>
      <c r="CC98" s="7"/>
      <c r="CD98" s="7"/>
      <c r="CE98" s="7"/>
      <c r="CF98" s="7"/>
      <c r="CG98" s="7"/>
      <c r="CT98" s="7"/>
      <c r="CU98" s="7"/>
      <c r="CV98" s="7"/>
      <c r="CW98" s="7"/>
      <c r="CX98" s="7"/>
    </row>
    <row r="99" spans="1:133" s="24" customFormat="1" ht="18" customHeight="1">
      <c r="A99" s="90" t="s">
        <v>84</v>
      </c>
      <c r="B99" s="93" t="s">
        <v>617</v>
      </c>
      <c r="C99" s="93"/>
      <c r="D99" s="93"/>
      <c r="E99" s="93"/>
      <c r="F99" s="93"/>
      <c r="G99" s="93"/>
      <c r="H99" s="93"/>
      <c r="I99" s="93"/>
      <c r="J99" s="816" t="str">
        <f>I9&amp;"  c/o  "&amp;I10</f>
        <v>  c/o  </v>
      </c>
      <c r="K99" s="816"/>
      <c r="L99" s="816"/>
      <c r="M99" s="816"/>
      <c r="N99" s="816"/>
      <c r="O99" s="816"/>
      <c r="P99" s="816"/>
      <c r="Q99" s="816"/>
      <c r="R99" s="816"/>
      <c r="S99" s="816"/>
      <c r="T99" s="816"/>
      <c r="U99" s="816"/>
      <c r="V99" s="816"/>
      <c r="W99" s="816"/>
      <c r="X99" s="816"/>
      <c r="Y99" s="816"/>
      <c r="Z99" s="816"/>
      <c r="AA99" s="816"/>
      <c r="AB99" s="816"/>
      <c r="AC99" s="816"/>
      <c r="AD99" s="816"/>
      <c r="AE99" s="816"/>
      <c r="AF99" s="816"/>
      <c r="AG99" s="816"/>
      <c r="AH99" s="816"/>
      <c r="AI99" s="816"/>
      <c r="AJ99" s="816"/>
      <c r="AK99" s="79"/>
      <c r="AM99" s="90" t="s">
        <v>84</v>
      </c>
      <c r="AN99" s="93" t="s">
        <v>617</v>
      </c>
      <c r="AO99" s="93"/>
      <c r="AP99" s="93"/>
      <c r="AQ99" s="93"/>
      <c r="AR99" s="93"/>
      <c r="AS99" s="93"/>
      <c r="AT99" s="93"/>
      <c r="AU99" s="93"/>
      <c r="AV99" s="589" t="str">
        <f>J99</f>
        <v>  c/o  </v>
      </c>
      <c r="AW99" s="589"/>
      <c r="AX99" s="589"/>
      <c r="AY99" s="589"/>
      <c r="AZ99" s="589"/>
      <c r="BA99" s="589"/>
      <c r="BB99" s="589"/>
      <c r="BC99" s="589"/>
      <c r="BD99" s="589"/>
      <c r="BE99" s="589"/>
      <c r="BF99" s="589"/>
      <c r="BG99" s="589"/>
      <c r="BH99" s="589"/>
      <c r="BI99" s="589"/>
      <c r="BJ99" s="589"/>
      <c r="BK99" s="589"/>
      <c r="BL99" s="589"/>
      <c r="BM99" s="589"/>
      <c r="BN99" s="589"/>
      <c r="BO99" s="589"/>
      <c r="BP99" s="589"/>
      <c r="BQ99" s="589"/>
      <c r="BR99" s="589"/>
      <c r="BS99" s="589"/>
      <c r="BT99" s="589"/>
      <c r="BU99" s="589"/>
      <c r="BV99" s="589"/>
      <c r="BW99" s="79"/>
      <c r="BX99" s="7"/>
      <c r="BY99" s="7"/>
      <c r="BZ99" s="7"/>
      <c r="CA99" s="7"/>
      <c r="CB99" s="7"/>
      <c r="CC99" s="7"/>
      <c r="CD99" s="7"/>
      <c r="CE99" s="7"/>
      <c r="CF99" s="7"/>
      <c r="CG99" s="7"/>
      <c r="CT99" s="7"/>
      <c r="CU99" s="7"/>
      <c r="CV99" s="7"/>
      <c r="CW99" s="7"/>
      <c r="CX99" s="7"/>
      <c r="DZ99" s="23"/>
      <c r="EA99" s="23"/>
      <c r="EB99" s="23"/>
      <c r="EC99" s="23"/>
    </row>
    <row r="100" spans="1:117" s="24" customFormat="1" ht="18" customHeight="1">
      <c r="A100" s="90" t="s">
        <v>85</v>
      </c>
      <c r="B100" s="93" t="s">
        <v>86</v>
      </c>
      <c r="C100" s="93"/>
      <c r="D100" s="93"/>
      <c r="E100" s="93"/>
      <c r="F100" s="7"/>
      <c r="G100" s="7"/>
      <c r="H100" s="7"/>
      <c r="I100" s="7"/>
      <c r="J100" s="661">
        <f>IF(I8="INDIVIDUAL",I12,IF(I8="AOP",I13,0))</f>
        <v>0</v>
      </c>
      <c r="K100" s="661"/>
      <c r="L100" s="661"/>
      <c r="M100" s="661"/>
      <c r="N100" s="661"/>
      <c r="O100" s="661"/>
      <c r="P100" s="661"/>
      <c r="Q100" s="661"/>
      <c r="R100" s="661"/>
      <c r="S100" s="661"/>
      <c r="T100" s="661"/>
      <c r="U100" s="661"/>
      <c r="V100" s="661"/>
      <c r="W100" s="661"/>
      <c r="X100" s="661"/>
      <c r="Y100" s="661"/>
      <c r="Z100" s="661"/>
      <c r="AA100" s="661"/>
      <c r="AB100" s="661"/>
      <c r="AC100" s="661"/>
      <c r="AD100" s="661"/>
      <c r="AE100" s="661"/>
      <c r="AF100" s="661"/>
      <c r="AG100" s="661"/>
      <c r="AH100" s="661"/>
      <c r="AI100" s="661"/>
      <c r="AJ100" s="661"/>
      <c r="AK100" s="79"/>
      <c r="AM100" s="90" t="s">
        <v>85</v>
      </c>
      <c r="AN100" s="93" t="s">
        <v>86</v>
      </c>
      <c r="AO100" s="93"/>
      <c r="AP100" s="93"/>
      <c r="AQ100" s="93"/>
      <c r="AR100" s="7"/>
      <c r="AS100" s="7"/>
      <c r="AT100" s="7"/>
      <c r="AU100" s="7"/>
      <c r="AV100" s="589">
        <f>J100</f>
        <v>0</v>
      </c>
      <c r="AW100" s="589"/>
      <c r="AX100" s="589"/>
      <c r="AY100" s="589"/>
      <c r="AZ100" s="589"/>
      <c r="BA100" s="589"/>
      <c r="BB100" s="589"/>
      <c r="BC100" s="589"/>
      <c r="BD100" s="589"/>
      <c r="BE100" s="589"/>
      <c r="BF100" s="589"/>
      <c r="BG100" s="589"/>
      <c r="BH100" s="589"/>
      <c r="BI100" s="589"/>
      <c r="BJ100" s="589"/>
      <c r="BK100" s="589"/>
      <c r="BL100" s="589"/>
      <c r="BM100" s="589"/>
      <c r="BN100" s="589"/>
      <c r="BO100" s="589"/>
      <c r="BP100" s="589"/>
      <c r="BQ100" s="589"/>
      <c r="BR100" s="589"/>
      <c r="BS100" s="589"/>
      <c r="BT100" s="589"/>
      <c r="BU100" s="589"/>
      <c r="BV100" s="589"/>
      <c r="BW100" s="79"/>
      <c r="BX100" s="7"/>
      <c r="BY100" s="7"/>
      <c r="BZ100" s="7"/>
      <c r="CA100" s="7"/>
      <c r="CB100" s="7"/>
      <c r="CC100" s="7"/>
      <c r="CD100" s="7"/>
      <c r="CE100" s="7"/>
      <c r="CF100" s="7"/>
      <c r="CG100" s="7"/>
      <c r="CT100" s="7"/>
      <c r="CU100" s="7"/>
      <c r="CV100" s="7"/>
      <c r="CW100" s="7"/>
      <c r="CX100" s="7"/>
      <c r="CY100" s="7"/>
      <c r="CZ100" s="7"/>
      <c r="DA100" s="7"/>
      <c r="DB100" s="7"/>
      <c r="DC100" s="7"/>
      <c r="DD100" s="7"/>
      <c r="DE100" s="7"/>
      <c r="DF100" s="7"/>
      <c r="DG100" s="7"/>
      <c r="DH100" s="7"/>
      <c r="DI100" s="7"/>
      <c r="DJ100" s="7"/>
      <c r="DK100" s="7"/>
      <c r="DL100" s="7"/>
      <c r="DM100" s="7"/>
    </row>
    <row r="101" spans="1:117" s="24" customFormat="1" ht="18" customHeight="1">
      <c r="A101" s="70"/>
      <c r="B101" s="612" t="s">
        <v>87</v>
      </c>
      <c r="C101" s="612"/>
      <c r="D101" s="612"/>
      <c r="E101" s="612"/>
      <c r="F101" s="612"/>
      <c r="G101" s="612"/>
      <c r="H101" s="612"/>
      <c r="I101" s="7"/>
      <c r="J101" s="662"/>
      <c r="K101" s="662"/>
      <c r="L101" s="662"/>
      <c r="M101" s="662"/>
      <c r="N101" s="662"/>
      <c r="O101" s="662"/>
      <c r="P101" s="662"/>
      <c r="Q101" s="662"/>
      <c r="R101" s="662"/>
      <c r="S101" s="662"/>
      <c r="T101" s="662"/>
      <c r="U101" s="662"/>
      <c r="V101" s="662"/>
      <c r="W101" s="662"/>
      <c r="X101" s="662"/>
      <c r="Y101" s="662"/>
      <c r="Z101" s="662"/>
      <c r="AA101" s="662"/>
      <c r="AB101" s="662"/>
      <c r="AC101" s="662"/>
      <c r="AD101" s="662"/>
      <c r="AE101" s="662"/>
      <c r="AF101" s="662"/>
      <c r="AG101" s="662"/>
      <c r="AH101" s="662"/>
      <c r="AI101" s="662"/>
      <c r="AJ101" s="662"/>
      <c r="AK101" s="79"/>
      <c r="AM101" s="70"/>
      <c r="AN101" s="612" t="s">
        <v>87</v>
      </c>
      <c r="AO101" s="612"/>
      <c r="AP101" s="612"/>
      <c r="AQ101" s="612"/>
      <c r="AR101" s="612"/>
      <c r="AS101" s="612"/>
      <c r="AT101" s="612"/>
      <c r="AU101" s="7"/>
      <c r="AV101" s="589">
        <f>J101</f>
        <v>0</v>
      </c>
      <c r="AW101" s="589"/>
      <c r="AX101" s="589"/>
      <c r="AY101" s="589"/>
      <c r="AZ101" s="589"/>
      <c r="BA101" s="589"/>
      <c r="BB101" s="589"/>
      <c r="BC101" s="589"/>
      <c r="BD101" s="589"/>
      <c r="BE101" s="589"/>
      <c r="BF101" s="589"/>
      <c r="BG101" s="589"/>
      <c r="BH101" s="589"/>
      <c r="BI101" s="589"/>
      <c r="BJ101" s="589"/>
      <c r="BK101" s="589"/>
      <c r="BL101" s="589"/>
      <c r="BM101" s="589"/>
      <c r="BN101" s="589"/>
      <c r="BO101" s="589"/>
      <c r="BP101" s="589"/>
      <c r="BQ101" s="589"/>
      <c r="BR101" s="589"/>
      <c r="BS101" s="589"/>
      <c r="BT101" s="589"/>
      <c r="BU101" s="589"/>
      <c r="BV101" s="589"/>
      <c r="BW101" s="79"/>
      <c r="CT101" s="7"/>
      <c r="CU101" s="7"/>
      <c r="CV101" s="7"/>
      <c r="CW101" s="7"/>
      <c r="CX101" s="7"/>
      <c r="CY101" s="7"/>
      <c r="CZ101" s="7"/>
      <c r="DA101" s="7"/>
      <c r="DB101" s="7"/>
      <c r="DC101" s="7"/>
      <c r="DD101" s="7"/>
      <c r="DE101" s="7"/>
      <c r="DF101" s="7"/>
      <c r="DG101" s="7"/>
      <c r="DH101" s="7"/>
      <c r="DI101" s="7"/>
      <c r="DJ101" s="7"/>
      <c r="DK101" s="7"/>
      <c r="DL101" s="7"/>
      <c r="DM101" s="7"/>
    </row>
    <row r="102" spans="1:117" s="24" customFormat="1" ht="3.75" customHeight="1">
      <c r="A102" s="70"/>
      <c r="B102" s="612"/>
      <c r="C102" s="612"/>
      <c r="D102" s="612"/>
      <c r="E102" s="612"/>
      <c r="F102" s="612"/>
      <c r="G102" s="612"/>
      <c r="H102" s="612"/>
      <c r="I102" s="7"/>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79"/>
      <c r="AM102" s="70"/>
      <c r="AN102" s="612"/>
      <c r="AO102" s="612"/>
      <c r="AP102" s="612"/>
      <c r="AQ102" s="612"/>
      <c r="AR102" s="612"/>
      <c r="AS102" s="612"/>
      <c r="AT102" s="612"/>
      <c r="AU102" s="7"/>
      <c r="AV102" s="94"/>
      <c r="AW102" s="94"/>
      <c r="AX102" s="94"/>
      <c r="AY102" s="94"/>
      <c r="AZ102" s="94"/>
      <c r="BA102" s="94"/>
      <c r="BB102" s="94"/>
      <c r="BC102" s="94"/>
      <c r="BD102" s="94"/>
      <c r="BE102" s="94"/>
      <c r="BF102" s="94"/>
      <c r="BG102" s="94"/>
      <c r="BH102" s="94"/>
      <c r="BI102" s="94"/>
      <c r="BJ102" s="94"/>
      <c r="BK102" s="94"/>
      <c r="BL102" s="94"/>
      <c r="BM102" s="94"/>
      <c r="BN102" s="94"/>
      <c r="BO102" s="94"/>
      <c r="BP102" s="94"/>
      <c r="BQ102" s="94"/>
      <c r="BR102" s="94"/>
      <c r="BS102" s="94"/>
      <c r="BT102" s="94"/>
      <c r="BU102" s="94"/>
      <c r="BV102" s="94"/>
      <c r="BW102" s="79"/>
      <c r="CT102" s="7"/>
      <c r="CU102" s="7"/>
      <c r="CV102" s="7"/>
      <c r="CW102" s="7"/>
      <c r="CX102" s="7"/>
      <c r="CY102" s="7"/>
      <c r="CZ102" s="7"/>
      <c r="DA102" s="7"/>
      <c r="DB102" s="7"/>
      <c r="DC102" s="7"/>
      <c r="DD102" s="7"/>
      <c r="DE102" s="7"/>
      <c r="DF102" s="7"/>
      <c r="DG102" s="7"/>
      <c r="DH102" s="7"/>
      <c r="DI102" s="7"/>
      <c r="DJ102" s="7"/>
      <c r="DK102" s="7"/>
      <c r="DL102" s="7"/>
      <c r="DM102" s="7"/>
    </row>
    <row r="103" spans="1:104" s="24" customFormat="1" ht="15.75" customHeight="1">
      <c r="A103" s="90" t="s">
        <v>88</v>
      </c>
      <c r="B103" s="23" t="s">
        <v>89</v>
      </c>
      <c r="C103" s="23"/>
      <c r="D103" s="23"/>
      <c r="E103" s="23"/>
      <c r="F103" s="7"/>
      <c r="I103" s="23" t="s">
        <v>90</v>
      </c>
      <c r="J103" s="589"/>
      <c r="K103" s="589"/>
      <c r="L103" s="589"/>
      <c r="M103" s="589"/>
      <c r="N103" s="589"/>
      <c r="O103" s="589"/>
      <c r="P103" s="589"/>
      <c r="Q103" s="23" t="s">
        <v>91</v>
      </c>
      <c r="R103" s="589"/>
      <c r="S103" s="589"/>
      <c r="T103" s="589"/>
      <c r="U103" s="589"/>
      <c r="V103" s="589"/>
      <c r="W103" s="589"/>
      <c r="X103" s="589"/>
      <c r="Y103" s="7"/>
      <c r="Z103" s="95" t="s">
        <v>92</v>
      </c>
      <c r="AA103" s="7"/>
      <c r="AB103" s="23" t="s">
        <v>93</v>
      </c>
      <c r="AC103" s="7"/>
      <c r="AD103" s="589"/>
      <c r="AE103" s="589"/>
      <c r="AF103" s="589"/>
      <c r="AG103" s="589"/>
      <c r="AH103" s="589"/>
      <c r="AI103" s="589"/>
      <c r="AJ103" s="589"/>
      <c r="AK103" s="79"/>
      <c r="AM103" s="90" t="s">
        <v>88</v>
      </c>
      <c r="AN103" s="23" t="s">
        <v>89</v>
      </c>
      <c r="AO103" s="23"/>
      <c r="AP103" s="23"/>
      <c r="AQ103" s="23"/>
      <c r="AR103" s="7"/>
      <c r="AU103" s="23" t="s">
        <v>90</v>
      </c>
      <c r="AV103" s="589">
        <f>J103</f>
        <v>0</v>
      </c>
      <c r="AW103" s="589"/>
      <c r="AX103" s="589"/>
      <c r="AY103" s="589"/>
      <c r="AZ103" s="589"/>
      <c r="BA103" s="589"/>
      <c r="BB103" s="589"/>
      <c r="BC103" s="23" t="s">
        <v>91</v>
      </c>
      <c r="BD103" s="589">
        <f>R103</f>
        <v>0</v>
      </c>
      <c r="BE103" s="589"/>
      <c r="BF103" s="589"/>
      <c r="BG103" s="589"/>
      <c r="BH103" s="589"/>
      <c r="BI103" s="589"/>
      <c r="BJ103" s="589"/>
      <c r="BK103" s="7"/>
      <c r="BL103" s="95" t="s">
        <v>92</v>
      </c>
      <c r="BM103" s="7"/>
      <c r="BN103" s="23" t="s">
        <v>93</v>
      </c>
      <c r="BO103" s="7"/>
      <c r="BP103" s="589">
        <f>AD103</f>
        <v>0</v>
      </c>
      <c r="BQ103" s="589"/>
      <c r="BR103" s="589"/>
      <c r="BS103" s="589"/>
      <c r="BT103" s="589"/>
      <c r="BU103" s="589"/>
      <c r="BV103" s="589"/>
      <c r="BW103" s="79"/>
      <c r="CT103" s="7"/>
      <c r="CU103" s="7"/>
      <c r="CV103" s="7"/>
      <c r="CW103" s="7"/>
      <c r="CX103" s="7"/>
      <c r="CY103" s="7"/>
      <c r="CZ103" s="7"/>
    </row>
    <row r="104" spans="1:102" s="24" customFormat="1" ht="14.25">
      <c r="A104" s="96" t="s">
        <v>94</v>
      </c>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6"/>
      <c r="AM104" s="96" t="s">
        <v>94</v>
      </c>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c r="BL104" s="84"/>
      <c r="BM104" s="84"/>
      <c r="BN104" s="84"/>
      <c r="BO104" s="84"/>
      <c r="BP104" s="84"/>
      <c r="BQ104" s="84"/>
      <c r="BR104" s="84"/>
      <c r="BS104" s="84"/>
      <c r="BT104" s="84"/>
      <c r="BU104" s="84"/>
      <c r="BV104" s="84"/>
      <c r="BW104" s="86"/>
      <c r="CT104" s="7"/>
      <c r="CU104" s="7"/>
      <c r="CV104" s="7"/>
      <c r="CW104" s="7"/>
      <c r="CX104" s="7"/>
    </row>
    <row r="105" spans="98:102" s="24" customFormat="1" ht="4.5" customHeight="1">
      <c r="CT105" s="7"/>
      <c r="CU105" s="7"/>
      <c r="CV105" s="7"/>
      <c r="CW105" s="7"/>
      <c r="CX105" s="7"/>
    </row>
    <row r="106" spans="1:102" s="13" customFormat="1" ht="12.75" customHeight="1">
      <c r="A106" s="585" t="s">
        <v>95</v>
      </c>
      <c r="B106" s="586"/>
      <c r="C106" s="586"/>
      <c r="D106" s="586"/>
      <c r="E106" s="586"/>
      <c r="F106" s="586"/>
      <c r="G106" s="586"/>
      <c r="H106" s="586"/>
      <c r="I106" s="586"/>
      <c r="J106" s="586"/>
      <c r="K106" s="586"/>
      <c r="L106" s="586"/>
      <c r="M106" s="586"/>
      <c r="N106" s="586"/>
      <c r="O106" s="586"/>
      <c r="P106" s="586"/>
      <c r="Q106" s="586"/>
      <c r="R106" s="586"/>
      <c r="S106" s="586"/>
      <c r="T106" s="586"/>
      <c r="U106" s="586"/>
      <c r="V106" s="586"/>
      <c r="W106" s="586"/>
      <c r="X106" s="586"/>
      <c r="Y106" s="586"/>
      <c r="Z106" s="586"/>
      <c r="AA106" s="586"/>
      <c r="AB106" s="586"/>
      <c r="AC106" s="586"/>
      <c r="AD106" s="586"/>
      <c r="AE106" s="586"/>
      <c r="AF106" s="586"/>
      <c r="AG106" s="586"/>
      <c r="AH106" s="586"/>
      <c r="AI106" s="586"/>
      <c r="AJ106" s="586"/>
      <c r="AK106" s="587"/>
      <c r="AM106" s="585" t="s">
        <v>96</v>
      </c>
      <c r="AN106" s="586"/>
      <c r="AO106" s="586"/>
      <c r="AP106" s="586"/>
      <c r="AQ106" s="586"/>
      <c r="AR106" s="586"/>
      <c r="AS106" s="586"/>
      <c r="AT106" s="586"/>
      <c r="AU106" s="586"/>
      <c r="AV106" s="586"/>
      <c r="AW106" s="586"/>
      <c r="AX106" s="586"/>
      <c r="AY106" s="586"/>
      <c r="AZ106" s="586"/>
      <c r="BA106" s="586"/>
      <c r="BB106" s="586"/>
      <c r="BC106" s="586"/>
      <c r="BD106" s="586"/>
      <c r="BE106" s="586"/>
      <c r="BF106" s="586"/>
      <c r="BG106" s="586"/>
      <c r="BH106" s="586"/>
      <c r="BI106" s="586"/>
      <c r="BJ106" s="586"/>
      <c r="BK106" s="586"/>
      <c r="BL106" s="586"/>
      <c r="BM106" s="586"/>
      <c r="BN106" s="586"/>
      <c r="BO106" s="586"/>
      <c r="BP106" s="586"/>
      <c r="BQ106" s="586"/>
      <c r="BR106" s="586"/>
      <c r="BS106" s="586"/>
      <c r="BT106" s="586"/>
      <c r="BU106" s="586"/>
      <c r="BV106" s="586"/>
      <c r="BW106" s="587"/>
      <c r="CT106" s="14"/>
      <c r="CU106" s="14"/>
      <c r="CV106" s="14"/>
      <c r="CW106" s="14"/>
      <c r="CX106" s="14"/>
    </row>
    <row r="107" spans="2:102" s="24" customFormat="1" ht="4.5" customHeight="1">
      <c r="B107" s="32"/>
      <c r="R107" s="32"/>
      <c r="Y107" s="32"/>
      <c r="AN107" s="32"/>
      <c r="BD107" s="32"/>
      <c r="BK107" s="32"/>
      <c r="CT107" s="7"/>
      <c r="CU107" s="7"/>
      <c r="CV107" s="7"/>
      <c r="CW107" s="7"/>
      <c r="CX107" s="7"/>
    </row>
    <row r="108" spans="1:102" s="24" customFormat="1" ht="14.25">
      <c r="A108" s="534" t="s">
        <v>97</v>
      </c>
      <c r="B108" s="535"/>
      <c r="C108" s="535"/>
      <c r="D108" s="535"/>
      <c r="E108" s="535"/>
      <c r="F108" s="535"/>
      <c r="G108" s="535"/>
      <c r="H108" s="535"/>
      <c r="I108" s="535"/>
      <c r="J108" s="535"/>
      <c r="K108" s="535"/>
      <c r="L108" s="535"/>
      <c r="M108" s="535"/>
      <c r="N108" s="535"/>
      <c r="O108" s="535"/>
      <c r="P108" s="535"/>
      <c r="Q108" s="535"/>
      <c r="R108" s="535"/>
      <c r="S108" s="535"/>
      <c r="T108" s="535"/>
      <c r="U108" s="535"/>
      <c r="V108" s="535"/>
      <c r="W108" s="535"/>
      <c r="X108" s="535"/>
      <c r="Y108" s="535"/>
      <c r="Z108" s="535"/>
      <c r="AA108" s="535"/>
      <c r="AB108" s="535"/>
      <c r="AC108" s="535"/>
      <c r="AD108" s="535"/>
      <c r="AE108" s="535"/>
      <c r="AF108" s="535"/>
      <c r="AG108" s="535"/>
      <c r="AH108" s="535"/>
      <c r="AI108" s="535"/>
      <c r="AJ108" s="535"/>
      <c r="AK108" s="536"/>
      <c r="AM108" s="534" t="s">
        <v>97</v>
      </c>
      <c r="AN108" s="535"/>
      <c r="AO108" s="535"/>
      <c r="AP108" s="535"/>
      <c r="AQ108" s="535"/>
      <c r="AR108" s="535"/>
      <c r="AS108" s="535"/>
      <c r="AT108" s="535"/>
      <c r="AU108" s="535"/>
      <c r="AV108" s="535"/>
      <c r="AW108" s="535"/>
      <c r="AX108" s="535"/>
      <c r="AY108" s="535"/>
      <c r="AZ108" s="535"/>
      <c r="BA108" s="535"/>
      <c r="BB108" s="535"/>
      <c r="BC108" s="535"/>
      <c r="BD108" s="535"/>
      <c r="BE108" s="535"/>
      <c r="BF108" s="535"/>
      <c r="BG108" s="535"/>
      <c r="BH108" s="535"/>
      <c r="BI108" s="535"/>
      <c r="BJ108" s="535"/>
      <c r="BK108" s="535"/>
      <c r="BL108" s="535"/>
      <c r="BM108" s="535"/>
      <c r="BN108" s="535"/>
      <c r="BO108" s="535"/>
      <c r="BP108" s="535"/>
      <c r="BQ108" s="535"/>
      <c r="BR108" s="535"/>
      <c r="BS108" s="535"/>
      <c r="BT108" s="535"/>
      <c r="BU108" s="535"/>
      <c r="BV108" s="535"/>
      <c r="BW108" s="536"/>
      <c r="CT108" s="7"/>
      <c r="CU108" s="7"/>
      <c r="CV108" s="7"/>
      <c r="CW108" s="7"/>
      <c r="CX108" s="7"/>
    </row>
    <row r="109" spans="1:102" s="24" customFormat="1" ht="15" customHeight="1">
      <c r="A109" s="90" t="s">
        <v>98</v>
      </c>
      <c r="B109" s="23" t="s">
        <v>99</v>
      </c>
      <c r="C109" s="23"/>
      <c r="D109" s="23"/>
      <c r="E109" s="23"/>
      <c r="F109" s="23"/>
      <c r="G109" s="23"/>
      <c r="H109" s="23"/>
      <c r="I109" s="23"/>
      <c r="J109" s="23"/>
      <c r="K109" s="23"/>
      <c r="L109" s="23"/>
      <c r="M109" s="23"/>
      <c r="N109" s="23"/>
      <c r="O109" s="91" t="s">
        <v>100</v>
      </c>
      <c r="R109" s="23"/>
      <c r="S109" s="23"/>
      <c r="T109" s="23"/>
      <c r="U109" s="23"/>
      <c r="V109" s="453" t="str">
        <f>IF(AF109&lt;&gt;0,"ü"," ")</f>
        <v> </v>
      </c>
      <c r="X109" s="577">
        <v>3999</v>
      </c>
      <c r="Y109" s="578"/>
      <c r="AA109" s="97"/>
      <c r="AB109" s="97"/>
      <c r="AC109" s="7"/>
      <c r="AD109" s="7"/>
      <c r="AE109" s="97"/>
      <c r="AF109" s="564">
        <f>+AF320</f>
        <v>0</v>
      </c>
      <c r="AG109" s="564"/>
      <c r="AH109" s="564"/>
      <c r="AI109" s="564"/>
      <c r="AJ109" s="564"/>
      <c r="AK109" s="79"/>
      <c r="AM109" s="90" t="s">
        <v>98</v>
      </c>
      <c r="AN109" s="23" t="s">
        <v>99</v>
      </c>
      <c r="AO109" s="23"/>
      <c r="AP109" s="23"/>
      <c r="AQ109" s="23"/>
      <c r="AR109" s="23"/>
      <c r="AS109" s="23"/>
      <c r="AT109" s="23"/>
      <c r="AU109" s="23"/>
      <c r="AV109" s="23"/>
      <c r="AW109" s="23"/>
      <c r="AX109" s="23"/>
      <c r="AY109" s="23"/>
      <c r="AZ109" s="23"/>
      <c r="BA109" s="91" t="s">
        <v>100</v>
      </c>
      <c r="BD109" s="23"/>
      <c r="BE109" s="23"/>
      <c r="BF109" s="23"/>
      <c r="BG109" s="23"/>
      <c r="BH109" s="82" t="str">
        <f>IF(BR109&lt;&gt;0,"ü"," ")</f>
        <v> </v>
      </c>
      <c r="BJ109" s="577">
        <v>3999</v>
      </c>
      <c r="BK109" s="578"/>
      <c r="BM109" s="97"/>
      <c r="BN109" s="97"/>
      <c r="BO109" s="7"/>
      <c r="BP109" s="7"/>
      <c r="BQ109" s="97"/>
      <c r="BR109" s="548">
        <f>AF109</f>
        <v>0</v>
      </c>
      <c r="BS109" s="548"/>
      <c r="BT109" s="548"/>
      <c r="BU109" s="548"/>
      <c r="BV109" s="548"/>
      <c r="BW109" s="79"/>
      <c r="CT109" s="7"/>
      <c r="CU109" s="7"/>
      <c r="CV109" s="7"/>
      <c r="CW109" s="7"/>
      <c r="CX109" s="7"/>
    </row>
    <row r="110" spans="1:102" s="24" customFormat="1" ht="3" customHeight="1">
      <c r="A110" s="90"/>
      <c r="B110" s="23"/>
      <c r="C110" s="23"/>
      <c r="D110" s="23"/>
      <c r="E110" s="23"/>
      <c r="F110" s="23"/>
      <c r="G110" s="23"/>
      <c r="H110" s="23"/>
      <c r="I110" s="23"/>
      <c r="J110" s="23"/>
      <c r="K110" s="23"/>
      <c r="L110" s="23"/>
      <c r="M110" s="23"/>
      <c r="N110" s="23"/>
      <c r="O110" s="91"/>
      <c r="Q110" s="98"/>
      <c r="R110" s="23"/>
      <c r="S110" s="23"/>
      <c r="T110" s="23"/>
      <c r="U110" s="23"/>
      <c r="V110" s="99"/>
      <c r="X110" s="100"/>
      <c r="Y110" s="100"/>
      <c r="AA110" s="97"/>
      <c r="AB110" s="97"/>
      <c r="AC110" s="7"/>
      <c r="AD110" s="7"/>
      <c r="AE110" s="97"/>
      <c r="AF110" s="101"/>
      <c r="AG110" s="101"/>
      <c r="AH110" s="101"/>
      <c r="AI110" s="101"/>
      <c r="AJ110" s="101"/>
      <c r="AK110" s="79"/>
      <c r="AM110" s="90"/>
      <c r="AN110" s="23"/>
      <c r="AO110" s="23"/>
      <c r="AP110" s="23"/>
      <c r="AQ110" s="23"/>
      <c r="AR110" s="23"/>
      <c r="AS110" s="23"/>
      <c r="AT110" s="23"/>
      <c r="AU110" s="23"/>
      <c r="AV110" s="23"/>
      <c r="AW110" s="23"/>
      <c r="AX110" s="23"/>
      <c r="AY110" s="23"/>
      <c r="AZ110" s="23"/>
      <c r="BA110" s="91"/>
      <c r="BC110" s="98"/>
      <c r="BD110" s="23"/>
      <c r="BE110" s="23"/>
      <c r="BF110" s="23"/>
      <c r="BG110" s="23"/>
      <c r="BH110" s="99"/>
      <c r="BJ110" s="100"/>
      <c r="BK110" s="100"/>
      <c r="BM110" s="97"/>
      <c r="BN110" s="97"/>
      <c r="BO110" s="7"/>
      <c r="BP110" s="7"/>
      <c r="BQ110" s="97"/>
      <c r="BR110" s="101"/>
      <c r="BS110" s="101"/>
      <c r="BT110" s="101"/>
      <c r="BU110" s="101"/>
      <c r="BV110" s="101"/>
      <c r="BW110" s="79"/>
      <c r="CT110" s="7"/>
      <c r="CU110" s="7"/>
      <c r="CV110" s="7"/>
      <c r="CW110" s="7"/>
      <c r="CX110" s="7"/>
    </row>
    <row r="111" spans="1:102" s="24" customFormat="1" ht="15" customHeight="1">
      <c r="A111" s="90" t="s">
        <v>101</v>
      </c>
      <c r="B111" s="23" t="s">
        <v>102</v>
      </c>
      <c r="C111" s="23"/>
      <c r="D111" s="23"/>
      <c r="E111" s="23"/>
      <c r="F111" s="23"/>
      <c r="G111" s="23"/>
      <c r="H111" s="23"/>
      <c r="I111" s="23"/>
      <c r="J111" s="23"/>
      <c r="K111" s="23"/>
      <c r="L111" s="23"/>
      <c r="M111" s="23"/>
      <c r="N111" s="23"/>
      <c r="O111" s="91" t="s">
        <v>103</v>
      </c>
      <c r="R111" s="23"/>
      <c r="S111" s="23"/>
      <c r="T111" s="23"/>
      <c r="U111" s="23"/>
      <c r="V111" s="453" t="str">
        <f>IF(AF111&lt;&gt;0,"ü"," ")</f>
        <v> </v>
      </c>
      <c r="X111" s="583">
        <v>31203</v>
      </c>
      <c r="Y111" s="584"/>
      <c r="AA111" s="97"/>
      <c r="AB111" s="97"/>
      <c r="AC111" s="7"/>
      <c r="AD111" s="7"/>
      <c r="AE111" s="97"/>
      <c r="AF111" s="564">
        <f>AH568</f>
        <v>0</v>
      </c>
      <c r="AG111" s="564"/>
      <c r="AH111" s="564"/>
      <c r="AI111" s="564"/>
      <c r="AJ111" s="564"/>
      <c r="AK111" s="79"/>
      <c r="AM111" s="90" t="s">
        <v>101</v>
      </c>
      <c r="AN111" s="23" t="s">
        <v>102</v>
      </c>
      <c r="AO111" s="23"/>
      <c r="AP111" s="23"/>
      <c r="AQ111" s="23"/>
      <c r="AR111" s="23"/>
      <c r="AS111" s="23"/>
      <c r="AT111" s="23"/>
      <c r="AU111" s="23"/>
      <c r="AV111" s="23"/>
      <c r="AW111" s="23"/>
      <c r="AX111" s="23"/>
      <c r="AY111" s="23"/>
      <c r="AZ111" s="23"/>
      <c r="BA111" s="91" t="s">
        <v>103</v>
      </c>
      <c r="BD111" s="23"/>
      <c r="BE111" s="23"/>
      <c r="BF111" s="23"/>
      <c r="BG111" s="23"/>
      <c r="BH111" s="82" t="str">
        <f>IF(BR111&lt;&gt;0,"ü"," ")</f>
        <v> </v>
      </c>
      <c r="BJ111" s="583">
        <v>31203</v>
      </c>
      <c r="BK111" s="584"/>
      <c r="BM111" s="97"/>
      <c r="BN111" s="97"/>
      <c r="BO111" s="7"/>
      <c r="BP111" s="7"/>
      <c r="BQ111" s="97"/>
      <c r="BR111" s="548">
        <f>+AF111</f>
        <v>0</v>
      </c>
      <c r="BS111" s="548"/>
      <c r="BT111" s="548"/>
      <c r="BU111" s="548"/>
      <c r="BV111" s="548"/>
      <c r="BW111" s="79"/>
      <c r="CT111" s="7"/>
      <c r="CU111" s="7"/>
      <c r="CV111" s="7"/>
      <c r="CW111" s="7"/>
      <c r="CX111" s="7"/>
    </row>
    <row r="112" spans="1:102" s="24" customFormat="1" ht="3" customHeight="1">
      <c r="A112" s="90"/>
      <c r="B112" s="23"/>
      <c r="C112" s="23"/>
      <c r="D112" s="23"/>
      <c r="E112" s="23"/>
      <c r="F112" s="23"/>
      <c r="G112" s="23"/>
      <c r="H112" s="23"/>
      <c r="I112" s="23"/>
      <c r="J112" s="23"/>
      <c r="K112" s="23"/>
      <c r="L112" s="23"/>
      <c r="M112" s="23"/>
      <c r="N112" s="23"/>
      <c r="O112" s="91"/>
      <c r="R112" s="23"/>
      <c r="S112" s="23"/>
      <c r="T112" s="23"/>
      <c r="U112" s="23"/>
      <c r="V112" s="99"/>
      <c r="X112" s="100"/>
      <c r="Y112" s="100"/>
      <c r="AA112" s="97"/>
      <c r="AB112" s="97"/>
      <c r="AC112" s="7"/>
      <c r="AD112" s="7"/>
      <c r="AE112" s="97"/>
      <c r="AF112" s="101"/>
      <c r="AG112" s="101"/>
      <c r="AH112" s="101"/>
      <c r="AI112" s="101"/>
      <c r="AJ112" s="101"/>
      <c r="AK112" s="79"/>
      <c r="AM112" s="90"/>
      <c r="AN112" s="23"/>
      <c r="AO112" s="23"/>
      <c r="AP112" s="23"/>
      <c r="AQ112" s="23"/>
      <c r="AR112" s="23"/>
      <c r="AS112" s="23"/>
      <c r="AT112" s="23"/>
      <c r="AU112" s="23"/>
      <c r="AV112" s="23"/>
      <c r="AW112" s="23"/>
      <c r="AX112" s="23"/>
      <c r="AY112" s="23"/>
      <c r="AZ112" s="23"/>
      <c r="BA112" s="91"/>
      <c r="BD112" s="23"/>
      <c r="BE112" s="23"/>
      <c r="BF112" s="23"/>
      <c r="BG112" s="23"/>
      <c r="BH112" s="99"/>
      <c r="BJ112" s="100"/>
      <c r="BK112" s="100"/>
      <c r="BM112" s="97"/>
      <c r="BN112" s="97"/>
      <c r="BO112" s="7"/>
      <c r="BP112" s="7"/>
      <c r="BQ112" s="97"/>
      <c r="BR112" s="101"/>
      <c r="BS112" s="101"/>
      <c r="BT112" s="101"/>
      <c r="BU112" s="101"/>
      <c r="BV112" s="101"/>
      <c r="BW112" s="79"/>
      <c r="CT112" s="7"/>
      <c r="CU112" s="7"/>
      <c r="CV112" s="7"/>
      <c r="CW112" s="7"/>
      <c r="CX112" s="7"/>
    </row>
    <row r="113" spans="1:102" s="24" customFormat="1" ht="15" customHeight="1">
      <c r="A113" s="70"/>
      <c r="B113" s="23"/>
      <c r="C113" s="23"/>
      <c r="D113" s="23"/>
      <c r="E113" s="23"/>
      <c r="F113" s="23"/>
      <c r="G113" s="21" t="s">
        <v>618</v>
      </c>
      <c r="H113" s="23"/>
      <c r="I113" s="23"/>
      <c r="J113" s="23"/>
      <c r="K113" s="23"/>
      <c r="L113" s="23"/>
      <c r="M113" s="23"/>
      <c r="N113" s="23"/>
      <c r="O113" s="91" t="s">
        <v>103</v>
      </c>
      <c r="R113" s="23"/>
      <c r="S113" s="23"/>
      <c r="T113" s="23"/>
      <c r="U113" s="23"/>
      <c r="V113" s="453" t="str">
        <f>IF(AF113&lt;&gt;0,"ü"," ")</f>
        <v> </v>
      </c>
      <c r="X113" s="583">
        <v>31204</v>
      </c>
      <c r="Y113" s="584"/>
      <c r="AA113" s="97"/>
      <c r="AB113" s="97"/>
      <c r="AC113" s="7"/>
      <c r="AD113" s="7"/>
      <c r="AE113" s="97"/>
      <c r="AF113" s="564">
        <f>AH594</f>
        <v>0</v>
      </c>
      <c r="AG113" s="564"/>
      <c r="AH113" s="564"/>
      <c r="AI113" s="564"/>
      <c r="AJ113" s="564"/>
      <c r="AK113" s="79"/>
      <c r="AM113" s="70"/>
      <c r="AN113" s="23"/>
      <c r="AO113" s="23"/>
      <c r="AP113" s="23"/>
      <c r="AQ113" s="23"/>
      <c r="AR113" s="23"/>
      <c r="AS113" s="21" t="s">
        <v>618</v>
      </c>
      <c r="AT113" s="23"/>
      <c r="AU113" s="23"/>
      <c r="AV113" s="23"/>
      <c r="AW113" s="23"/>
      <c r="AX113" s="23"/>
      <c r="AY113" s="23"/>
      <c r="AZ113" s="23"/>
      <c r="BA113" s="91" t="s">
        <v>103</v>
      </c>
      <c r="BD113" s="23"/>
      <c r="BE113" s="23"/>
      <c r="BF113" s="23"/>
      <c r="BG113" s="23"/>
      <c r="BH113" s="82" t="str">
        <f>IF(BR113&lt;&gt;0,"ü"," ")</f>
        <v> </v>
      </c>
      <c r="BJ113" s="583">
        <v>31204</v>
      </c>
      <c r="BK113" s="584"/>
      <c r="BM113" s="97"/>
      <c r="BN113" s="97"/>
      <c r="BO113" s="7"/>
      <c r="BP113" s="7"/>
      <c r="BQ113" s="97"/>
      <c r="BR113" s="548">
        <f>+AF113</f>
        <v>0</v>
      </c>
      <c r="BS113" s="548"/>
      <c r="BT113" s="548"/>
      <c r="BU113" s="548"/>
      <c r="BV113" s="548"/>
      <c r="BW113" s="79"/>
      <c r="CT113" s="7"/>
      <c r="CU113" s="7"/>
      <c r="CV113" s="7"/>
      <c r="CW113" s="7"/>
      <c r="CX113" s="7"/>
    </row>
    <row r="114" spans="1:102" s="24" customFormat="1" ht="3" customHeight="1">
      <c r="A114" s="70"/>
      <c r="B114" s="23"/>
      <c r="C114" s="23"/>
      <c r="D114" s="23"/>
      <c r="E114" s="23"/>
      <c r="F114" s="23"/>
      <c r="G114" s="23"/>
      <c r="H114" s="23"/>
      <c r="I114" s="23"/>
      <c r="J114" s="23"/>
      <c r="K114" s="23"/>
      <c r="L114" s="23"/>
      <c r="M114" s="23"/>
      <c r="N114" s="23"/>
      <c r="O114" s="91"/>
      <c r="R114" s="23"/>
      <c r="S114" s="23"/>
      <c r="T114" s="23"/>
      <c r="U114" s="23"/>
      <c r="V114" s="102"/>
      <c r="X114" s="100"/>
      <c r="Y114" s="100"/>
      <c r="AA114" s="97"/>
      <c r="AB114" s="97"/>
      <c r="AC114" s="7"/>
      <c r="AD114" s="7"/>
      <c r="AE114" s="97"/>
      <c r="AF114" s="101"/>
      <c r="AG114" s="101"/>
      <c r="AH114" s="101"/>
      <c r="AI114" s="101"/>
      <c r="AJ114" s="101"/>
      <c r="AK114" s="79"/>
      <c r="AM114" s="70"/>
      <c r="AN114" s="23"/>
      <c r="AO114" s="23"/>
      <c r="AP114" s="23"/>
      <c r="AQ114" s="23"/>
      <c r="AR114" s="23"/>
      <c r="AS114" s="23"/>
      <c r="AT114" s="23"/>
      <c r="AU114" s="23"/>
      <c r="AV114" s="23"/>
      <c r="AW114" s="23"/>
      <c r="AX114" s="23"/>
      <c r="AY114" s="23"/>
      <c r="AZ114" s="23"/>
      <c r="BA114" s="91"/>
      <c r="BD114" s="23"/>
      <c r="BE114" s="23"/>
      <c r="BF114" s="23"/>
      <c r="BG114" s="23"/>
      <c r="BH114" s="102"/>
      <c r="BJ114" s="100"/>
      <c r="BK114" s="100"/>
      <c r="BM114" s="97"/>
      <c r="BN114" s="97"/>
      <c r="BO114" s="7"/>
      <c r="BP114" s="7"/>
      <c r="BQ114" s="97"/>
      <c r="BR114" s="101"/>
      <c r="BS114" s="101"/>
      <c r="BT114" s="101"/>
      <c r="BU114" s="101"/>
      <c r="BV114" s="101"/>
      <c r="BW114" s="79"/>
      <c r="CT114" s="7"/>
      <c r="CU114" s="7"/>
      <c r="CV114" s="7"/>
      <c r="CW114" s="7"/>
      <c r="CX114" s="7"/>
    </row>
    <row r="115" spans="1:102" s="24" customFormat="1" ht="15" customHeight="1">
      <c r="A115" s="90" t="s">
        <v>104</v>
      </c>
      <c r="B115" s="23" t="s">
        <v>105</v>
      </c>
      <c r="C115" s="23"/>
      <c r="D115" s="23"/>
      <c r="E115" s="23"/>
      <c r="F115" s="23"/>
      <c r="G115" s="23"/>
      <c r="H115" s="23"/>
      <c r="I115" s="23"/>
      <c r="J115" s="23"/>
      <c r="K115" s="23"/>
      <c r="L115" s="23"/>
      <c r="M115" s="23"/>
      <c r="N115" s="23"/>
      <c r="O115" s="91" t="s">
        <v>106</v>
      </c>
      <c r="R115" s="23"/>
      <c r="S115" s="23"/>
      <c r="T115" s="23"/>
      <c r="U115" s="23"/>
      <c r="V115" s="453" t="str">
        <f>IF(AF115&lt;&gt;0,"ü"," ")</f>
        <v> </v>
      </c>
      <c r="X115" s="577">
        <v>2999</v>
      </c>
      <c r="Y115" s="578"/>
      <c r="AA115" s="97"/>
      <c r="AB115" s="97"/>
      <c r="AC115" s="7"/>
      <c r="AD115" s="7"/>
      <c r="AE115" s="97"/>
      <c r="AF115" s="564">
        <f>AG683</f>
        <v>0</v>
      </c>
      <c r="AG115" s="564"/>
      <c r="AH115" s="564"/>
      <c r="AI115" s="564"/>
      <c r="AJ115" s="564"/>
      <c r="AK115" s="79"/>
      <c r="AM115" s="90" t="s">
        <v>104</v>
      </c>
      <c r="AN115" s="23" t="s">
        <v>105</v>
      </c>
      <c r="AO115" s="23"/>
      <c r="AP115" s="23"/>
      <c r="AQ115" s="23"/>
      <c r="AR115" s="23"/>
      <c r="AS115" s="23"/>
      <c r="AT115" s="23"/>
      <c r="AU115" s="23"/>
      <c r="AV115" s="23"/>
      <c r="AW115" s="23"/>
      <c r="AX115" s="23"/>
      <c r="AY115" s="23"/>
      <c r="AZ115" s="23"/>
      <c r="BA115" s="91" t="s">
        <v>106</v>
      </c>
      <c r="BD115" s="23"/>
      <c r="BE115" s="23"/>
      <c r="BF115" s="23"/>
      <c r="BG115" s="23"/>
      <c r="BH115" s="82" t="str">
        <f>IF(BR115&lt;&gt;0,"ü"," ")</f>
        <v> </v>
      </c>
      <c r="BJ115" s="577">
        <v>2999</v>
      </c>
      <c r="BK115" s="578"/>
      <c r="BM115" s="97"/>
      <c r="BN115" s="97"/>
      <c r="BO115" s="7"/>
      <c r="BP115" s="7"/>
      <c r="BQ115" s="97"/>
      <c r="BR115" s="548">
        <f>+AF115</f>
        <v>0</v>
      </c>
      <c r="BS115" s="548"/>
      <c r="BT115" s="548"/>
      <c r="BU115" s="548"/>
      <c r="BV115" s="548"/>
      <c r="BW115" s="79"/>
      <c r="CT115" s="7"/>
      <c r="CU115" s="7"/>
      <c r="CV115" s="7"/>
      <c r="CW115" s="7"/>
      <c r="CX115" s="7"/>
    </row>
    <row r="116" spans="1:102" s="24" customFormat="1" ht="3" customHeight="1">
      <c r="A116" s="90"/>
      <c r="B116" s="23"/>
      <c r="C116" s="23"/>
      <c r="D116" s="23"/>
      <c r="E116" s="23"/>
      <c r="F116" s="23"/>
      <c r="G116" s="23"/>
      <c r="H116" s="23"/>
      <c r="I116" s="23"/>
      <c r="J116" s="23"/>
      <c r="K116" s="23"/>
      <c r="L116" s="23"/>
      <c r="M116" s="23"/>
      <c r="N116" s="23"/>
      <c r="O116" s="91"/>
      <c r="R116" s="23"/>
      <c r="S116" s="23"/>
      <c r="T116" s="23"/>
      <c r="U116" s="23"/>
      <c r="V116" s="103"/>
      <c r="X116" s="100"/>
      <c r="Y116" s="100"/>
      <c r="AA116" s="97"/>
      <c r="AB116" s="97"/>
      <c r="AC116" s="7"/>
      <c r="AD116" s="7"/>
      <c r="AE116" s="97"/>
      <c r="AF116" s="101"/>
      <c r="AG116" s="101"/>
      <c r="AH116" s="101"/>
      <c r="AI116" s="101"/>
      <c r="AJ116" s="101"/>
      <c r="AK116" s="79"/>
      <c r="AM116" s="90"/>
      <c r="AN116" s="23"/>
      <c r="AO116" s="23"/>
      <c r="AP116" s="23"/>
      <c r="AQ116" s="23"/>
      <c r="AR116" s="23"/>
      <c r="AS116" s="23"/>
      <c r="AT116" s="23"/>
      <c r="AU116" s="23"/>
      <c r="AV116" s="23"/>
      <c r="AW116" s="23"/>
      <c r="AX116" s="23"/>
      <c r="AY116" s="23"/>
      <c r="AZ116" s="23"/>
      <c r="BA116" s="91"/>
      <c r="BD116" s="23"/>
      <c r="BE116" s="23"/>
      <c r="BF116" s="23"/>
      <c r="BG116" s="23"/>
      <c r="BH116" s="103"/>
      <c r="BJ116" s="100"/>
      <c r="BK116" s="100"/>
      <c r="BM116" s="97"/>
      <c r="BN116" s="97"/>
      <c r="BO116" s="7"/>
      <c r="BP116" s="7"/>
      <c r="BQ116" s="97"/>
      <c r="BR116" s="101"/>
      <c r="BS116" s="101"/>
      <c r="BT116" s="101"/>
      <c r="BU116" s="101"/>
      <c r="BV116" s="101"/>
      <c r="BW116" s="79"/>
      <c r="CT116" s="7"/>
      <c r="CU116" s="7"/>
      <c r="CV116" s="7"/>
      <c r="CW116" s="7"/>
      <c r="CX116" s="7"/>
    </row>
    <row r="117" spans="1:102" s="24" customFormat="1" ht="15" customHeight="1">
      <c r="A117" s="90" t="s">
        <v>107</v>
      </c>
      <c r="B117" s="23" t="s">
        <v>53</v>
      </c>
      <c r="C117" s="23"/>
      <c r="D117" s="23"/>
      <c r="E117" s="23"/>
      <c r="F117" s="23"/>
      <c r="G117" s="23"/>
      <c r="H117" s="23"/>
      <c r="I117" s="23"/>
      <c r="J117" s="23"/>
      <c r="K117" s="23"/>
      <c r="L117" s="23"/>
      <c r="M117" s="23"/>
      <c r="N117" s="23"/>
      <c r="O117" s="91" t="s">
        <v>108</v>
      </c>
      <c r="R117" s="23"/>
      <c r="S117" s="23"/>
      <c r="T117" s="23"/>
      <c r="U117" s="23"/>
      <c r="V117" s="453" t="str">
        <f>IF(AF117&lt;&gt;0,"ü"," ")</f>
        <v> </v>
      </c>
      <c r="X117" s="577">
        <v>4999</v>
      </c>
      <c r="Y117" s="578"/>
      <c r="AA117" s="97"/>
      <c r="AB117" s="97"/>
      <c r="AC117" s="7"/>
      <c r="AD117" s="7"/>
      <c r="AE117" s="97"/>
      <c r="AF117" s="564">
        <f>AG790</f>
        <v>0</v>
      </c>
      <c r="AG117" s="564"/>
      <c r="AH117" s="564"/>
      <c r="AI117" s="564"/>
      <c r="AJ117" s="564"/>
      <c r="AK117" s="79"/>
      <c r="AM117" s="90" t="s">
        <v>107</v>
      </c>
      <c r="AN117" s="23" t="s">
        <v>53</v>
      </c>
      <c r="AO117" s="23"/>
      <c r="AP117" s="23"/>
      <c r="AQ117" s="23"/>
      <c r="AR117" s="23"/>
      <c r="AS117" s="23"/>
      <c r="AT117" s="23"/>
      <c r="AU117" s="23"/>
      <c r="AV117" s="23"/>
      <c r="AW117" s="23"/>
      <c r="AX117" s="23"/>
      <c r="AY117" s="23"/>
      <c r="AZ117" s="23"/>
      <c r="BA117" s="91" t="s">
        <v>108</v>
      </c>
      <c r="BD117" s="23"/>
      <c r="BE117" s="23"/>
      <c r="BF117" s="23"/>
      <c r="BG117" s="23"/>
      <c r="BH117" s="82" t="str">
        <f>IF(BR117&lt;&gt;0,"ü"," ")</f>
        <v> </v>
      </c>
      <c r="BJ117" s="577">
        <v>4999</v>
      </c>
      <c r="BK117" s="578"/>
      <c r="BM117" s="97"/>
      <c r="BN117" s="97"/>
      <c r="BO117" s="7"/>
      <c r="BP117" s="7"/>
      <c r="BQ117" s="97"/>
      <c r="BR117" s="548">
        <f>+AF117</f>
        <v>0</v>
      </c>
      <c r="BS117" s="548"/>
      <c r="BT117" s="548"/>
      <c r="BU117" s="548"/>
      <c r="BV117" s="548"/>
      <c r="BW117" s="79"/>
      <c r="CT117" s="7"/>
      <c r="CU117" s="7"/>
      <c r="CV117" s="7"/>
      <c r="CW117" s="7"/>
      <c r="CX117" s="7"/>
    </row>
    <row r="118" spans="1:102" s="24" customFormat="1" ht="3" customHeight="1">
      <c r="A118" s="90"/>
      <c r="B118" s="23"/>
      <c r="C118" s="23"/>
      <c r="D118" s="23"/>
      <c r="E118" s="23"/>
      <c r="F118" s="23"/>
      <c r="G118" s="23"/>
      <c r="H118" s="23"/>
      <c r="I118" s="23"/>
      <c r="J118" s="23"/>
      <c r="K118" s="23"/>
      <c r="L118" s="23"/>
      <c r="M118" s="23"/>
      <c r="N118" s="23"/>
      <c r="O118" s="91"/>
      <c r="R118" s="23"/>
      <c r="S118" s="23"/>
      <c r="T118" s="23"/>
      <c r="U118" s="23"/>
      <c r="V118" s="103"/>
      <c r="X118" s="100"/>
      <c r="Y118" s="100"/>
      <c r="AA118" s="97"/>
      <c r="AB118" s="97"/>
      <c r="AC118" s="7"/>
      <c r="AD118" s="7"/>
      <c r="AE118" s="97"/>
      <c r="AF118" s="101"/>
      <c r="AG118" s="101"/>
      <c r="AH118" s="101"/>
      <c r="AI118" s="101"/>
      <c r="AJ118" s="101"/>
      <c r="AK118" s="79"/>
      <c r="AM118" s="90"/>
      <c r="AN118" s="23"/>
      <c r="AO118" s="23"/>
      <c r="AP118" s="23"/>
      <c r="AQ118" s="23"/>
      <c r="AR118" s="23"/>
      <c r="AS118" s="23"/>
      <c r="AT118" s="23"/>
      <c r="AU118" s="23"/>
      <c r="AV118" s="23"/>
      <c r="AW118" s="23"/>
      <c r="AX118" s="23"/>
      <c r="AY118" s="23"/>
      <c r="AZ118" s="23"/>
      <c r="BA118" s="91"/>
      <c r="BD118" s="23"/>
      <c r="BE118" s="23"/>
      <c r="BF118" s="23"/>
      <c r="BG118" s="23"/>
      <c r="BH118" s="103"/>
      <c r="BJ118" s="100"/>
      <c r="BK118" s="100"/>
      <c r="BM118" s="97"/>
      <c r="BN118" s="97"/>
      <c r="BO118" s="7"/>
      <c r="BP118" s="7"/>
      <c r="BQ118" s="97"/>
      <c r="BR118" s="101"/>
      <c r="BS118" s="101"/>
      <c r="BT118" s="101"/>
      <c r="BU118" s="101"/>
      <c r="BV118" s="101"/>
      <c r="BW118" s="79"/>
      <c r="CT118" s="7"/>
      <c r="CU118" s="7"/>
      <c r="CV118" s="7"/>
      <c r="CW118" s="7"/>
      <c r="CX118" s="7"/>
    </row>
    <row r="119" spans="1:102" s="24" customFormat="1" ht="15" customHeight="1">
      <c r="A119" s="90" t="s">
        <v>109</v>
      </c>
      <c r="B119" s="23" t="s">
        <v>110</v>
      </c>
      <c r="C119" s="23"/>
      <c r="D119" s="23"/>
      <c r="E119" s="23"/>
      <c r="F119" s="23"/>
      <c r="G119" s="23"/>
      <c r="H119" s="23"/>
      <c r="I119" s="23"/>
      <c r="J119" s="23"/>
      <c r="K119" s="23"/>
      <c r="L119" s="23"/>
      <c r="M119" s="23"/>
      <c r="N119" s="23"/>
      <c r="O119" s="91" t="s">
        <v>111</v>
      </c>
      <c r="R119" s="23"/>
      <c r="S119" s="23"/>
      <c r="T119" s="23"/>
      <c r="U119" s="23"/>
      <c r="V119" s="453" t="str">
        <f>IF(AF119&lt;&gt;0,"ü"," ")</f>
        <v> </v>
      </c>
      <c r="X119" s="577">
        <v>5999</v>
      </c>
      <c r="Y119" s="578"/>
      <c r="AA119" s="97"/>
      <c r="AB119" s="97"/>
      <c r="AC119" s="7"/>
      <c r="AD119" s="7"/>
      <c r="AE119" s="97"/>
      <c r="AF119" s="564">
        <f>AG857</f>
        <v>0</v>
      </c>
      <c r="AG119" s="564"/>
      <c r="AH119" s="564"/>
      <c r="AI119" s="564"/>
      <c r="AJ119" s="564"/>
      <c r="AK119" s="79"/>
      <c r="AM119" s="90" t="s">
        <v>109</v>
      </c>
      <c r="AN119" s="23" t="s">
        <v>110</v>
      </c>
      <c r="AO119" s="23"/>
      <c r="AP119" s="23"/>
      <c r="AQ119" s="23"/>
      <c r="AR119" s="23"/>
      <c r="AS119" s="23"/>
      <c r="AT119" s="23"/>
      <c r="AU119" s="23"/>
      <c r="AV119" s="23"/>
      <c r="AW119" s="23"/>
      <c r="AX119" s="23"/>
      <c r="AY119" s="23"/>
      <c r="AZ119" s="23"/>
      <c r="BA119" s="91" t="s">
        <v>111</v>
      </c>
      <c r="BD119" s="23"/>
      <c r="BE119" s="23"/>
      <c r="BF119" s="23"/>
      <c r="BG119" s="23"/>
      <c r="BH119" s="82" t="str">
        <f>IF(BR119&lt;&gt;0,"ü"," ")</f>
        <v> </v>
      </c>
      <c r="BJ119" s="577">
        <v>5999</v>
      </c>
      <c r="BK119" s="578"/>
      <c r="BM119" s="97"/>
      <c r="BN119" s="97"/>
      <c r="BO119" s="7"/>
      <c r="BP119" s="7"/>
      <c r="BQ119" s="97"/>
      <c r="BR119" s="548">
        <f>+AF119</f>
        <v>0</v>
      </c>
      <c r="BS119" s="548"/>
      <c r="BT119" s="548"/>
      <c r="BU119" s="548"/>
      <c r="BV119" s="548"/>
      <c r="BW119" s="79"/>
      <c r="CT119" s="7"/>
      <c r="CU119" s="7"/>
      <c r="CV119" s="7"/>
      <c r="CW119" s="7"/>
      <c r="CX119" s="7"/>
    </row>
    <row r="120" spans="1:102" s="24" customFormat="1" ht="3.75" customHeight="1">
      <c r="A120" s="90"/>
      <c r="B120" s="23"/>
      <c r="C120" s="23"/>
      <c r="D120" s="23"/>
      <c r="E120" s="23"/>
      <c r="F120" s="23"/>
      <c r="G120" s="23"/>
      <c r="H120" s="23"/>
      <c r="I120" s="23"/>
      <c r="J120" s="23"/>
      <c r="K120" s="23"/>
      <c r="L120" s="23"/>
      <c r="M120" s="23"/>
      <c r="N120" s="23"/>
      <c r="O120" s="91"/>
      <c r="R120" s="23"/>
      <c r="S120" s="23"/>
      <c r="T120" s="23"/>
      <c r="U120" s="23"/>
      <c r="V120" s="23"/>
      <c r="X120" s="95"/>
      <c r="Y120" s="95"/>
      <c r="AA120" s="97"/>
      <c r="AB120" s="97"/>
      <c r="AC120" s="7"/>
      <c r="AD120" s="7"/>
      <c r="AE120" s="97"/>
      <c r="AF120" s="104"/>
      <c r="AG120" s="104"/>
      <c r="AH120" s="104"/>
      <c r="AI120" s="104"/>
      <c r="AJ120" s="104"/>
      <c r="AK120" s="79"/>
      <c r="AM120" s="90"/>
      <c r="AN120" s="23"/>
      <c r="AO120" s="23"/>
      <c r="AP120" s="23"/>
      <c r="AQ120" s="23"/>
      <c r="AR120" s="23"/>
      <c r="AS120" s="23"/>
      <c r="AT120" s="23"/>
      <c r="AU120" s="23"/>
      <c r="AV120" s="23"/>
      <c r="AW120" s="23"/>
      <c r="AX120" s="23"/>
      <c r="AY120" s="23"/>
      <c r="AZ120" s="23"/>
      <c r="BA120" s="91"/>
      <c r="BD120" s="23"/>
      <c r="BE120" s="23"/>
      <c r="BF120" s="23"/>
      <c r="BG120" s="23"/>
      <c r="BH120" s="23"/>
      <c r="BJ120" s="95"/>
      <c r="BK120" s="95"/>
      <c r="BM120" s="97"/>
      <c r="BN120" s="97"/>
      <c r="BO120" s="7"/>
      <c r="BP120" s="7"/>
      <c r="BQ120" s="97"/>
      <c r="BR120" s="104"/>
      <c r="BS120" s="104"/>
      <c r="BT120" s="104"/>
      <c r="BU120" s="104"/>
      <c r="BV120" s="104"/>
      <c r="BW120" s="79"/>
      <c r="CT120" s="7"/>
      <c r="CU120" s="7"/>
      <c r="CV120" s="7"/>
      <c r="CW120" s="7"/>
      <c r="CX120" s="7"/>
    </row>
    <row r="121" spans="1:102" s="24" customFormat="1" ht="15" customHeight="1">
      <c r="A121" s="105" t="s">
        <v>112</v>
      </c>
      <c r="B121" s="106" t="s">
        <v>619</v>
      </c>
      <c r="C121" s="23"/>
      <c r="D121" s="23"/>
      <c r="E121" s="23"/>
      <c r="F121" s="23"/>
      <c r="G121" s="23"/>
      <c r="H121" s="23"/>
      <c r="I121" s="23"/>
      <c r="J121" s="23"/>
      <c r="K121" s="23"/>
      <c r="L121" s="23"/>
      <c r="M121" s="23"/>
      <c r="N121" s="23"/>
      <c r="O121" s="23"/>
      <c r="P121" s="23"/>
      <c r="Q121" s="23"/>
      <c r="R121" s="23"/>
      <c r="S121" s="23"/>
      <c r="T121" s="23"/>
      <c r="U121" s="23"/>
      <c r="V121" s="23"/>
      <c r="X121" s="573">
        <v>9099</v>
      </c>
      <c r="Y121" s="574"/>
      <c r="AC121" s="7"/>
      <c r="AD121" s="7"/>
      <c r="AE121" s="97"/>
      <c r="AF121" s="678">
        <f>SUM(AF109:AJ119)</f>
        <v>0</v>
      </c>
      <c r="AG121" s="678"/>
      <c r="AH121" s="678"/>
      <c r="AI121" s="678"/>
      <c r="AJ121" s="678"/>
      <c r="AK121" s="79"/>
      <c r="AM121" s="105" t="s">
        <v>112</v>
      </c>
      <c r="AN121" s="106" t="s">
        <v>619</v>
      </c>
      <c r="AO121" s="23"/>
      <c r="AP121" s="23"/>
      <c r="AQ121" s="23"/>
      <c r="AR121" s="23"/>
      <c r="AS121" s="23"/>
      <c r="AT121" s="23"/>
      <c r="AU121" s="23"/>
      <c r="AV121" s="23"/>
      <c r="AW121" s="23"/>
      <c r="AX121" s="23"/>
      <c r="AY121" s="23"/>
      <c r="AZ121" s="23"/>
      <c r="BA121" s="23"/>
      <c r="BB121" s="23"/>
      <c r="BC121" s="23"/>
      <c r="BD121" s="23"/>
      <c r="BE121" s="23"/>
      <c r="BF121" s="23"/>
      <c r="BG121" s="23"/>
      <c r="BH121" s="23"/>
      <c r="BJ121" s="573">
        <v>9099</v>
      </c>
      <c r="BK121" s="574"/>
      <c r="BO121" s="7"/>
      <c r="BP121" s="7"/>
      <c r="BQ121" s="97"/>
      <c r="BR121" s="582">
        <f>+BR109+BR113+BR115+BR117+BR119</f>
        <v>0</v>
      </c>
      <c r="BS121" s="582"/>
      <c r="BT121" s="582"/>
      <c r="BU121" s="582"/>
      <c r="BV121" s="582"/>
      <c r="BW121" s="79"/>
      <c r="CT121" s="7"/>
      <c r="CU121" s="7"/>
      <c r="CV121" s="7"/>
      <c r="CW121" s="7"/>
      <c r="CX121" s="7"/>
    </row>
    <row r="122" spans="1:102" s="24" customFormat="1" ht="3" customHeight="1">
      <c r="A122" s="105"/>
      <c r="B122" s="107"/>
      <c r="C122" s="23"/>
      <c r="D122" s="23"/>
      <c r="E122" s="23"/>
      <c r="F122" s="23"/>
      <c r="G122" s="23"/>
      <c r="H122" s="23"/>
      <c r="I122" s="23"/>
      <c r="J122" s="23"/>
      <c r="K122" s="23"/>
      <c r="L122" s="23"/>
      <c r="M122" s="23"/>
      <c r="N122" s="23"/>
      <c r="O122" s="23"/>
      <c r="P122" s="23"/>
      <c r="Q122" s="23"/>
      <c r="R122" s="23"/>
      <c r="S122" s="23"/>
      <c r="T122" s="23"/>
      <c r="U122" s="23"/>
      <c r="V122" s="23"/>
      <c r="X122" s="95"/>
      <c r="Y122" s="95"/>
      <c r="AC122" s="7"/>
      <c r="AD122" s="7"/>
      <c r="AE122" s="97"/>
      <c r="AF122" s="108"/>
      <c r="AG122" s="108"/>
      <c r="AH122" s="108"/>
      <c r="AI122" s="108"/>
      <c r="AJ122" s="108"/>
      <c r="AK122" s="79"/>
      <c r="AM122" s="105"/>
      <c r="AN122" s="107"/>
      <c r="AO122" s="23"/>
      <c r="AP122" s="23"/>
      <c r="AQ122" s="23"/>
      <c r="AR122" s="23"/>
      <c r="AS122" s="23"/>
      <c r="AT122" s="23"/>
      <c r="AU122" s="23"/>
      <c r="AV122" s="23"/>
      <c r="AW122" s="23"/>
      <c r="AX122" s="23"/>
      <c r="AY122" s="23"/>
      <c r="AZ122" s="23"/>
      <c r="BA122" s="23"/>
      <c r="BB122" s="23"/>
      <c r="BC122" s="23"/>
      <c r="BD122" s="23"/>
      <c r="BE122" s="23"/>
      <c r="BF122" s="23"/>
      <c r="BG122" s="23"/>
      <c r="BH122" s="23"/>
      <c r="BJ122" s="95"/>
      <c r="BK122" s="95"/>
      <c r="BO122" s="7"/>
      <c r="BP122" s="7"/>
      <c r="BQ122" s="97"/>
      <c r="BR122" s="108"/>
      <c r="BS122" s="108"/>
      <c r="BT122" s="108"/>
      <c r="BU122" s="108"/>
      <c r="BV122" s="108"/>
      <c r="BW122" s="79"/>
      <c r="CT122" s="7"/>
      <c r="CU122" s="7"/>
      <c r="CV122" s="7"/>
      <c r="CW122" s="7"/>
      <c r="CX122" s="7"/>
    </row>
    <row r="123" spans="1:103" s="24" customFormat="1" ht="15" customHeight="1">
      <c r="A123" s="105" t="s">
        <v>113</v>
      </c>
      <c r="B123" s="23" t="s">
        <v>114</v>
      </c>
      <c r="C123" s="23"/>
      <c r="D123" s="7"/>
      <c r="E123" s="23"/>
      <c r="F123" s="23"/>
      <c r="G123" s="23"/>
      <c r="H123" s="23"/>
      <c r="I123" s="23"/>
      <c r="J123" s="23"/>
      <c r="K123" s="23"/>
      <c r="L123" s="23"/>
      <c r="M123" s="23"/>
      <c r="N123" s="23"/>
      <c r="O123" s="98"/>
      <c r="P123" s="23"/>
      <c r="Q123" s="23"/>
      <c r="R123" s="23"/>
      <c r="S123" s="23"/>
      <c r="T123" s="23"/>
      <c r="U123" s="23"/>
      <c r="V123" s="23"/>
      <c r="X123" s="577">
        <v>9121</v>
      </c>
      <c r="Y123" s="578"/>
      <c r="Z123" s="7"/>
      <c r="AA123" s="548"/>
      <c r="AB123" s="548"/>
      <c r="AC123" s="548"/>
      <c r="AD123" s="548"/>
      <c r="AE123" s="109"/>
      <c r="AF123" s="97"/>
      <c r="AG123" s="97"/>
      <c r="AH123" s="97"/>
      <c r="AI123" s="97"/>
      <c r="AJ123" s="97"/>
      <c r="AK123" s="79"/>
      <c r="AM123" s="105" t="s">
        <v>113</v>
      </c>
      <c r="AN123" s="23" t="s">
        <v>114</v>
      </c>
      <c r="AO123" s="23"/>
      <c r="AP123" s="7"/>
      <c r="AQ123" s="23"/>
      <c r="AR123" s="23"/>
      <c r="AS123" s="23"/>
      <c r="AT123" s="23"/>
      <c r="AU123" s="23"/>
      <c r="AV123" s="23"/>
      <c r="AW123" s="23"/>
      <c r="AX123" s="23"/>
      <c r="AY123" s="23"/>
      <c r="AZ123" s="23"/>
      <c r="BA123" s="98"/>
      <c r="BB123" s="23"/>
      <c r="BC123" s="23"/>
      <c r="BD123" s="23"/>
      <c r="BE123" s="23"/>
      <c r="BF123" s="23"/>
      <c r="BG123" s="23"/>
      <c r="BH123" s="23"/>
      <c r="BJ123" s="577">
        <v>9121</v>
      </c>
      <c r="BK123" s="578"/>
      <c r="BL123" s="7"/>
      <c r="BM123" s="548">
        <f>+AA123</f>
        <v>0</v>
      </c>
      <c r="BN123" s="548"/>
      <c r="BO123" s="548"/>
      <c r="BP123" s="548"/>
      <c r="BQ123" s="109"/>
      <c r="BR123" s="97"/>
      <c r="BS123" s="97"/>
      <c r="BT123" s="97"/>
      <c r="BU123" s="97"/>
      <c r="BV123" s="97"/>
      <c r="BW123" s="79"/>
      <c r="CT123" s="7"/>
      <c r="CU123" s="7"/>
      <c r="CV123" s="7"/>
      <c r="CW123" s="7"/>
      <c r="CX123" s="7"/>
      <c r="CY123" s="7"/>
    </row>
    <row r="124" spans="1:103" s="24" customFormat="1" ht="3" customHeight="1">
      <c r="A124" s="105"/>
      <c r="B124" s="23"/>
      <c r="C124" s="23"/>
      <c r="D124" s="7"/>
      <c r="E124" s="23"/>
      <c r="F124" s="23"/>
      <c r="G124" s="23"/>
      <c r="H124" s="23"/>
      <c r="I124" s="23"/>
      <c r="J124" s="23"/>
      <c r="K124" s="23"/>
      <c r="L124" s="23"/>
      <c r="M124" s="23"/>
      <c r="N124" s="23"/>
      <c r="O124" s="98"/>
      <c r="P124" s="23"/>
      <c r="Q124" s="23"/>
      <c r="R124" s="23"/>
      <c r="S124" s="23"/>
      <c r="T124" s="23"/>
      <c r="U124" s="23"/>
      <c r="V124" s="23"/>
      <c r="X124" s="100"/>
      <c r="Y124" s="100"/>
      <c r="Z124" s="7"/>
      <c r="AA124" s="101"/>
      <c r="AB124" s="101"/>
      <c r="AC124" s="110"/>
      <c r="AD124" s="101"/>
      <c r="AE124" s="97"/>
      <c r="AF124" s="97"/>
      <c r="AG124" s="97"/>
      <c r="AH124" s="97"/>
      <c r="AI124" s="97"/>
      <c r="AJ124" s="97"/>
      <c r="AK124" s="79"/>
      <c r="AM124" s="105"/>
      <c r="AN124" s="23"/>
      <c r="AO124" s="23"/>
      <c r="AP124" s="7"/>
      <c r="AQ124" s="23"/>
      <c r="AR124" s="23"/>
      <c r="AS124" s="23"/>
      <c r="AT124" s="23"/>
      <c r="AU124" s="23"/>
      <c r="AV124" s="23"/>
      <c r="AW124" s="23"/>
      <c r="AX124" s="23"/>
      <c r="AY124" s="23"/>
      <c r="AZ124" s="23"/>
      <c r="BA124" s="98"/>
      <c r="BB124" s="23"/>
      <c r="BC124" s="23"/>
      <c r="BD124" s="23"/>
      <c r="BE124" s="23"/>
      <c r="BF124" s="23"/>
      <c r="BG124" s="23"/>
      <c r="BH124" s="23"/>
      <c r="BJ124" s="100"/>
      <c r="BK124" s="100"/>
      <c r="BL124" s="7"/>
      <c r="BM124" s="101"/>
      <c r="BN124" s="101"/>
      <c r="BO124" s="110"/>
      <c r="BP124" s="101"/>
      <c r="BQ124" s="97"/>
      <c r="BR124" s="97"/>
      <c r="BS124" s="97"/>
      <c r="BT124" s="97"/>
      <c r="BU124" s="97"/>
      <c r="BV124" s="97"/>
      <c r="BW124" s="79"/>
      <c r="CT124" s="7"/>
      <c r="CU124" s="7"/>
      <c r="CV124" s="7"/>
      <c r="CW124" s="7"/>
      <c r="CX124" s="7"/>
      <c r="CY124" s="7"/>
    </row>
    <row r="125" spans="1:103" s="24" customFormat="1" ht="15" customHeight="1">
      <c r="A125" s="111"/>
      <c r="B125" s="23" t="s">
        <v>115</v>
      </c>
      <c r="C125" s="23"/>
      <c r="D125" s="7"/>
      <c r="E125" s="23"/>
      <c r="F125" s="23"/>
      <c r="G125" s="23"/>
      <c r="H125" s="23"/>
      <c r="I125" s="23"/>
      <c r="J125" s="23"/>
      <c r="K125" s="23"/>
      <c r="L125" s="23"/>
      <c r="M125" s="23"/>
      <c r="N125" s="91" t="s">
        <v>116</v>
      </c>
      <c r="P125" s="23"/>
      <c r="Q125" s="23"/>
      <c r="R125" s="23"/>
      <c r="S125" s="23"/>
      <c r="T125" s="23"/>
      <c r="U125" s="23"/>
      <c r="V125" s="453" t="str">
        <f>IF(AA125&lt;&gt;0,"ü"," ")</f>
        <v> </v>
      </c>
      <c r="X125" s="577">
        <v>9131</v>
      </c>
      <c r="Y125" s="578"/>
      <c r="Z125" s="7"/>
      <c r="AA125" s="548"/>
      <c r="AB125" s="548"/>
      <c r="AC125" s="548"/>
      <c r="AD125" s="548"/>
      <c r="AE125" s="109"/>
      <c r="AF125" s="97"/>
      <c r="AG125" s="97"/>
      <c r="AH125" s="97"/>
      <c r="AI125" s="97"/>
      <c r="AJ125" s="97"/>
      <c r="AK125" s="79"/>
      <c r="AM125" s="111"/>
      <c r="AN125" s="23" t="s">
        <v>115</v>
      </c>
      <c r="AO125" s="23"/>
      <c r="AP125" s="7"/>
      <c r="AQ125" s="23"/>
      <c r="AR125" s="23"/>
      <c r="AS125" s="23"/>
      <c r="AT125" s="23"/>
      <c r="AU125" s="23"/>
      <c r="AV125" s="23"/>
      <c r="AW125" s="23"/>
      <c r="AX125" s="23"/>
      <c r="AY125" s="23"/>
      <c r="AZ125" s="91" t="s">
        <v>116</v>
      </c>
      <c r="BB125" s="23"/>
      <c r="BC125" s="23"/>
      <c r="BD125" s="23"/>
      <c r="BE125" s="23"/>
      <c r="BF125" s="23"/>
      <c r="BG125" s="23"/>
      <c r="BH125" s="82" t="str">
        <f>IF(BM125&lt;&gt;0,"ü"," ")</f>
        <v> </v>
      </c>
      <c r="BJ125" s="577">
        <v>9131</v>
      </c>
      <c r="BK125" s="578"/>
      <c r="BL125" s="7"/>
      <c r="BM125" s="548">
        <f>+AA125</f>
        <v>0</v>
      </c>
      <c r="BN125" s="548"/>
      <c r="BO125" s="548"/>
      <c r="BP125" s="548"/>
      <c r="BQ125" s="109"/>
      <c r="BR125" s="97"/>
      <c r="BS125" s="97"/>
      <c r="BT125" s="97"/>
      <c r="BU125" s="97"/>
      <c r="BV125" s="97"/>
      <c r="BW125" s="79"/>
      <c r="CT125" s="7"/>
      <c r="CU125" s="7"/>
      <c r="CV125" s="7"/>
      <c r="CW125" s="7"/>
      <c r="CX125" s="7"/>
      <c r="CY125" s="7"/>
    </row>
    <row r="126" spans="1:103" s="24" customFormat="1" ht="3" customHeight="1">
      <c r="A126" s="111"/>
      <c r="B126" s="23"/>
      <c r="C126" s="23"/>
      <c r="D126" s="7"/>
      <c r="E126" s="23"/>
      <c r="F126" s="23"/>
      <c r="G126" s="23"/>
      <c r="H126" s="23"/>
      <c r="I126" s="23"/>
      <c r="J126" s="23"/>
      <c r="K126" s="23"/>
      <c r="L126" s="23"/>
      <c r="M126" s="23"/>
      <c r="N126" s="23"/>
      <c r="O126" s="98"/>
      <c r="P126" s="23"/>
      <c r="Q126" s="23"/>
      <c r="R126" s="23"/>
      <c r="S126" s="23"/>
      <c r="T126" s="23"/>
      <c r="U126" s="23"/>
      <c r="V126" s="23"/>
      <c r="W126" s="23"/>
      <c r="X126" s="27"/>
      <c r="Y126" s="27"/>
      <c r="Z126" s="7"/>
      <c r="AA126" s="101"/>
      <c r="AB126" s="101"/>
      <c r="AC126" s="110"/>
      <c r="AD126" s="110"/>
      <c r="AE126" s="97"/>
      <c r="AF126" s="97"/>
      <c r="AG126" s="97"/>
      <c r="AH126" s="97"/>
      <c r="AI126" s="97"/>
      <c r="AJ126" s="97"/>
      <c r="AK126" s="79"/>
      <c r="AM126" s="111"/>
      <c r="AN126" s="23"/>
      <c r="AO126" s="23"/>
      <c r="AP126" s="7"/>
      <c r="AQ126" s="23"/>
      <c r="AR126" s="23"/>
      <c r="AS126" s="23"/>
      <c r="AT126" s="23"/>
      <c r="AU126" s="23"/>
      <c r="AV126" s="23"/>
      <c r="AW126" s="23"/>
      <c r="AX126" s="23"/>
      <c r="AY126" s="23"/>
      <c r="AZ126" s="23"/>
      <c r="BA126" s="98"/>
      <c r="BB126" s="23"/>
      <c r="BC126" s="23"/>
      <c r="BD126" s="23"/>
      <c r="BE126" s="23"/>
      <c r="BF126" s="23"/>
      <c r="BG126" s="23"/>
      <c r="BH126" s="23"/>
      <c r="BI126" s="23"/>
      <c r="BJ126" s="27"/>
      <c r="BK126" s="27"/>
      <c r="BL126" s="7"/>
      <c r="BM126" s="101"/>
      <c r="BN126" s="101"/>
      <c r="BO126" s="110"/>
      <c r="BP126" s="110"/>
      <c r="BQ126" s="97"/>
      <c r="BR126" s="97"/>
      <c r="BS126" s="97"/>
      <c r="BT126" s="97"/>
      <c r="BU126" s="97"/>
      <c r="BV126" s="97"/>
      <c r="BW126" s="79"/>
      <c r="CT126" s="7"/>
      <c r="CU126" s="7"/>
      <c r="CV126" s="7"/>
      <c r="CW126" s="7"/>
      <c r="CX126" s="7"/>
      <c r="CY126" s="7"/>
    </row>
    <row r="127" spans="1:103" s="24" customFormat="1" ht="15" customHeight="1">
      <c r="A127" s="111"/>
      <c r="B127" s="23" t="s">
        <v>117</v>
      </c>
      <c r="C127" s="23"/>
      <c r="D127" s="7"/>
      <c r="E127" s="23"/>
      <c r="F127" s="23"/>
      <c r="G127" s="23"/>
      <c r="H127" s="23"/>
      <c r="I127" s="23"/>
      <c r="J127" s="23"/>
      <c r="K127" s="23"/>
      <c r="L127" s="23"/>
      <c r="M127" s="23"/>
      <c r="N127" s="23"/>
      <c r="O127" s="98"/>
      <c r="P127" s="23"/>
      <c r="Q127" s="23"/>
      <c r="R127" s="23"/>
      <c r="S127" s="23"/>
      <c r="T127" s="23"/>
      <c r="U127" s="23"/>
      <c r="V127" s="23"/>
      <c r="W127" s="23"/>
      <c r="X127" s="577">
        <v>9122</v>
      </c>
      <c r="Y127" s="578"/>
      <c r="Z127" s="7"/>
      <c r="AA127" s="548"/>
      <c r="AB127" s="548"/>
      <c r="AC127" s="548"/>
      <c r="AD127" s="548"/>
      <c r="AE127" s="109"/>
      <c r="AK127" s="79"/>
      <c r="AM127" s="111"/>
      <c r="AN127" s="23" t="s">
        <v>117</v>
      </c>
      <c r="AO127" s="23"/>
      <c r="AP127" s="7"/>
      <c r="AQ127" s="23"/>
      <c r="AR127" s="23"/>
      <c r="AS127" s="23"/>
      <c r="AT127" s="23"/>
      <c r="AU127" s="23"/>
      <c r="AV127" s="23"/>
      <c r="AW127" s="23"/>
      <c r="AX127" s="23"/>
      <c r="AY127" s="23"/>
      <c r="AZ127" s="23"/>
      <c r="BA127" s="98"/>
      <c r="BB127" s="23"/>
      <c r="BC127" s="23"/>
      <c r="BD127" s="23"/>
      <c r="BE127" s="23"/>
      <c r="BF127" s="23"/>
      <c r="BG127" s="23"/>
      <c r="BH127" s="23"/>
      <c r="BI127" s="23"/>
      <c r="BJ127" s="577">
        <v>9122</v>
      </c>
      <c r="BK127" s="578"/>
      <c r="BL127" s="7"/>
      <c r="BM127" s="548">
        <f>+AA127</f>
        <v>0</v>
      </c>
      <c r="BN127" s="548"/>
      <c r="BO127" s="548"/>
      <c r="BP127" s="548"/>
      <c r="BQ127" s="109"/>
      <c r="BW127" s="79"/>
      <c r="CT127" s="7"/>
      <c r="CU127" s="7"/>
      <c r="CV127" s="7"/>
      <c r="CW127" s="7"/>
      <c r="CX127" s="7"/>
      <c r="CY127" s="7"/>
    </row>
    <row r="128" spans="1:102" s="24" customFormat="1" ht="3" customHeight="1">
      <c r="A128" s="111"/>
      <c r="B128" s="23"/>
      <c r="C128" s="23"/>
      <c r="D128" s="7"/>
      <c r="E128" s="23"/>
      <c r="F128" s="23"/>
      <c r="G128" s="23"/>
      <c r="H128" s="23"/>
      <c r="I128" s="23"/>
      <c r="J128" s="23"/>
      <c r="K128" s="23"/>
      <c r="L128" s="23"/>
      <c r="M128" s="23"/>
      <c r="N128" s="23"/>
      <c r="O128" s="98"/>
      <c r="P128" s="23"/>
      <c r="Q128" s="23"/>
      <c r="R128" s="23"/>
      <c r="S128" s="23"/>
      <c r="T128" s="23"/>
      <c r="U128" s="23"/>
      <c r="V128" s="23"/>
      <c r="W128" s="23"/>
      <c r="X128" s="95"/>
      <c r="Y128" s="95"/>
      <c r="Z128" s="112"/>
      <c r="AA128" s="112"/>
      <c r="AC128" s="7"/>
      <c r="AD128" s="7"/>
      <c r="AE128" s="109"/>
      <c r="AK128" s="79"/>
      <c r="AM128" s="111"/>
      <c r="AN128" s="23"/>
      <c r="AO128" s="23"/>
      <c r="AP128" s="7"/>
      <c r="AQ128" s="23"/>
      <c r="AR128" s="23"/>
      <c r="AS128" s="23"/>
      <c r="AT128" s="23"/>
      <c r="AU128" s="23"/>
      <c r="AV128" s="23"/>
      <c r="AW128" s="23"/>
      <c r="AX128" s="23"/>
      <c r="AY128" s="23"/>
      <c r="AZ128" s="23"/>
      <c r="BA128" s="98"/>
      <c r="BB128" s="23"/>
      <c r="BC128" s="23"/>
      <c r="BD128" s="23"/>
      <c r="BE128" s="23"/>
      <c r="BF128" s="23"/>
      <c r="BG128" s="23"/>
      <c r="BH128" s="23"/>
      <c r="BI128" s="23"/>
      <c r="BJ128" s="95"/>
      <c r="BK128" s="95"/>
      <c r="BL128" s="112"/>
      <c r="BM128" s="112"/>
      <c r="BO128" s="7"/>
      <c r="BP128" s="7"/>
      <c r="BQ128" s="109"/>
      <c r="BW128" s="79"/>
      <c r="CT128" s="7"/>
      <c r="CU128" s="7"/>
      <c r="CV128" s="7"/>
      <c r="CW128" s="7"/>
      <c r="CX128" s="7"/>
    </row>
    <row r="129" spans="1:102" s="24" customFormat="1" ht="15" customHeight="1">
      <c r="A129" s="111"/>
      <c r="B129" s="113" t="s">
        <v>620</v>
      </c>
      <c r="C129" s="23"/>
      <c r="D129" s="7"/>
      <c r="E129" s="23"/>
      <c r="F129" s="23"/>
      <c r="G129" s="23"/>
      <c r="H129" s="23"/>
      <c r="I129" s="23"/>
      <c r="J129" s="23"/>
      <c r="K129" s="23"/>
      <c r="L129" s="23"/>
      <c r="M129" s="23"/>
      <c r="N129" s="23"/>
      <c r="O129" s="98"/>
      <c r="P129" s="23"/>
      <c r="Q129" s="23"/>
      <c r="R129" s="23"/>
      <c r="S129" s="23"/>
      <c r="T129" s="23"/>
      <c r="U129" s="23"/>
      <c r="V129" s="23"/>
      <c r="W129" s="23"/>
      <c r="X129" s="577">
        <v>9139</v>
      </c>
      <c r="Y129" s="578"/>
      <c r="AC129" s="7"/>
      <c r="AD129" s="7"/>
      <c r="AE129" s="109"/>
      <c r="AF129" s="678">
        <f>+AA123+AA125+AA127</f>
        <v>0</v>
      </c>
      <c r="AG129" s="678"/>
      <c r="AH129" s="678"/>
      <c r="AI129" s="678"/>
      <c r="AJ129" s="678"/>
      <c r="AK129" s="79"/>
      <c r="AM129" s="111"/>
      <c r="AN129" s="113" t="s">
        <v>620</v>
      </c>
      <c r="AO129" s="23"/>
      <c r="AP129" s="7"/>
      <c r="AQ129" s="23"/>
      <c r="AR129" s="23"/>
      <c r="AS129" s="23"/>
      <c r="AT129" s="23"/>
      <c r="AU129" s="23"/>
      <c r="AV129" s="23"/>
      <c r="AW129" s="23"/>
      <c r="AX129" s="23"/>
      <c r="AY129" s="23"/>
      <c r="AZ129" s="23"/>
      <c r="BA129" s="98"/>
      <c r="BB129" s="23"/>
      <c r="BC129" s="23"/>
      <c r="BD129" s="23"/>
      <c r="BE129" s="23"/>
      <c r="BF129" s="23"/>
      <c r="BG129" s="23"/>
      <c r="BH129" s="23"/>
      <c r="BI129" s="23"/>
      <c r="BJ129" s="577">
        <v>9139</v>
      </c>
      <c r="BK129" s="578"/>
      <c r="BO129" s="7"/>
      <c r="BP129" s="7"/>
      <c r="BQ129" s="109"/>
      <c r="BR129" s="582">
        <f>+BM123+BM125+BM127</f>
        <v>0</v>
      </c>
      <c r="BS129" s="582"/>
      <c r="BT129" s="582"/>
      <c r="BU129" s="582"/>
      <c r="BV129" s="582"/>
      <c r="BW129" s="79"/>
      <c r="CT129" s="7"/>
      <c r="CU129" s="7"/>
      <c r="CV129" s="7"/>
      <c r="CW129" s="7"/>
      <c r="CX129" s="7"/>
    </row>
    <row r="130" spans="1:102" s="24" customFormat="1" ht="3" customHeight="1">
      <c r="A130" s="111"/>
      <c r="B130" s="23"/>
      <c r="C130" s="23"/>
      <c r="D130" s="23"/>
      <c r="E130" s="23"/>
      <c r="F130" s="23"/>
      <c r="G130" s="23"/>
      <c r="H130" s="23"/>
      <c r="I130" s="23"/>
      <c r="J130" s="23"/>
      <c r="K130" s="23"/>
      <c r="L130" s="23"/>
      <c r="M130" s="23"/>
      <c r="N130" s="23"/>
      <c r="O130" s="114"/>
      <c r="P130" s="23"/>
      <c r="Q130" s="23"/>
      <c r="R130" s="23"/>
      <c r="S130" s="23"/>
      <c r="T130" s="23"/>
      <c r="U130" s="23"/>
      <c r="V130" s="23"/>
      <c r="W130" s="23"/>
      <c r="X130" s="27"/>
      <c r="Y130" s="27"/>
      <c r="Z130" s="23"/>
      <c r="AC130" s="7"/>
      <c r="AD130" s="7"/>
      <c r="AE130" s="115"/>
      <c r="AF130" s="116"/>
      <c r="AG130" s="116"/>
      <c r="AH130" s="116"/>
      <c r="AI130" s="116"/>
      <c r="AJ130" s="116"/>
      <c r="AK130" s="79"/>
      <c r="AM130" s="111"/>
      <c r="AN130" s="23"/>
      <c r="AO130" s="23"/>
      <c r="AP130" s="23"/>
      <c r="AQ130" s="23"/>
      <c r="AR130" s="23"/>
      <c r="AS130" s="23"/>
      <c r="AT130" s="23"/>
      <c r="AU130" s="23"/>
      <c r="AV130" s="23"/>
      <c r="AW130" s="23"/>
      <c r="AX130" s="23"/>
      <c r="AY130" s="23"/>
      <c r="AZ130" s="23"/>
      <c r="BA130" s="114"/>
      <c r="BB130" s="23"/>
      <c r="BC130" s="23"/>
      <c r="BD130" s="23"/>
      <c r="BE130" s="23"/>
      <c r="BF130" s="23"/>
      <c r="BG130" s="23"/>
      <c r="BH130" s="23"/>
      <c r="BI130" s="23"/>
      <c r="BJ130" s="27"/>
      <c r="BK130" s="27"/>
      <c r="BL130" s="23"/>
      <c r="BO130" s="7"/>
      <c r="BP130" s="7"/>
      <c r="BQ130" s="115"/>
      <c r="BR130" s="116"/>
      <c r="BS130" s="116"/>
      <c r="BT130" s="116"/>
      <c r="BU130" s="116"/>
      <c r="BV130" s="116"/>
      <c r="BW130" s="79"/>
      <c r="CT130" s="7"/>
      <c r="CU130" s="7"/>
      <c r="CV130" s="7"/>
      <c r="CW130" s="7"/>
      <c r="CX130" s="7"/>
    </row>
    <row r="131" spans="1:102" s="24" customFormat="1" ht="15" customHeight="1">
      <c r="A131" s="105" t="s">
        <v>118</v>
      </c>
      <c r="B131" s="117" t="s">
        <v>621</v>
      </c>
      <c r="C131" s="23"/>
      <c r="D131" s="23"/>
      <c r="E131" s="23"/>
      <c r="F131" s="23"/>
      <c r="G131" s="23"/>
      <c r="H131" s="23"/>
      <c r="I131" s="23"/>
      <c r="J131" s="23"/>
      <c r="K131" s="23"/>
      <c r="L131" s="23"/>
      <c r="M131" s="23"/>
      <c r="N131" s="23"/>
      <c r="O131" s="23"/>
      <c r="P131" s="23"/>
      <c r="Q131" s="23"/>
      <c r="R131" s="23"/>
      <c r="S131" s="23"/>
      <c r="T131" s="23"/>
      <c r="U131" s="23"/>
      <c r="V131" s="23"/>
      <c r="W131" s="23"/>
      <c r="X131" s="573">
        <v>9199</v>
      </c>
      <c r="Y131" s="574"/>
      <c r="Z131" s="23"/>
      <c r="AA131" s="97"/>
      <c r="AB131" s="97"/>
      <c r="AC131" s="7"/>
      <c r="AD131" s="7"/>
      <c r="AE131" s="97"/>
      <c r="AF131" s="719">
        <f>+AF121-AF129</f>
        <v>0</v>
      </c>
      <c r="AG131" s="668"/>
      <c r="AH131" s="668"/>
      <c r="AI131" s="668"/>
      <c r="AJ131" s="668"/>
      <c r="AK131" s="79"/>
      <c r="AM131" s="105" t="s">
        <v>118</v>
      </c>
      <c r="AN131" s="117" t="s">
        <v>621</v>
      </c>
      <c r="AO131" s="23"/>
      <c r="AP131" s="23"/>
      <c r="AQ131" s="23"/>
      <c r="AR131" s="23"/>
      <c r="AS131" s="23"/>
      <c r="AT131" s="23"/>
      <c r="AU131" s="23"/>
      <c r="AV131" s="23"/>
      <c r="AW131" s="23"/>
      <c r="AX131" s="23"/>
      <c r="AY131" s="23"/>
      <c r="AZ131" s="23"/>
      <c r="BA131" s="23"/>
      <c r="BB131" s="23"/>
      <c r="BC131" s="23"/>
      <c r="BD131" s="23"/>
      <c r="BE131" s="23"/>
      <c r="BF131" s="23"/>
      <c r="BG131" s="23"/>
      <c r="BH131" s="23"/>
      <c r="BI131" s="23"/>
      <c r="BJ131" s="573">
        <v>9199</v>
      </c>
      <c r="BK131" s="574"/>
      <c r="BL131" s="23"/>
      <c r="BM131" s="97"/>
      <c r="BN131" s="97"/>
      <c r="BO131" s="7"/>
      <c r="BP131" s="7"/>
      <c r="BQ131" s="97"/>
      <c r="BR131" s="575">
        <f>+BR121-BR129</f>
        <v>0</v>
      </c>
      <c r="BS131" s="576"/>
      <c r="BT131" s="576"/>
      <c r="BU131" s="576"/>
      <c r="BV131" s="576"/>
      <c r="BW131" s="79"/>
      <c r="CT131" s="7"/>
      <c r="CU131" s="7"/>
      <c r="CV131" s="7"/>
      <c r="CW131" s="7"/>
      <c r="CX131" s="7"/>
    </row>
    <row r="132" spans="1:102" s="24" customFormat="1" ht="3" customHeight="1">
      <c r="A132" s="105"/>
      <c r="B132" s="23"/>
      <c r="C132" s="23"/>
      <c r="D132" s="23"/>
      <c r="E132" s="23"/>
      <c r="F132" s="23"/>
      <c r="G132" s="23"/>
      <c r="H132" s="23"/>
      <c r="I132" s="23"/>
      <c r="J132" s="23"/>
      <c r="K132" s="23"/>
      <c r="L132" s="23"/>
      <c r="M132" s="23"/>
      <c r="N132" s="23"/>
      <c r="O132" s="23"/>
      <c r="P132" s="23"/>
      <c r="Q132" s="23"/>
      <c r="R132" s="23"/>
      <c r="S132" s="23"/>
      <c r="T132" s="23"/>
      <c r="U132" s="23"/>
      <c r="V132" s="23"/>
      <c r="W132" s="23"/>
      <c r="X132" s="100"/>
      <c r="Y132" s="100"/>
      <c r="Z132" s="23"/>
      <c r="AA132" s="97"/>
      <c r="AB132" s="97"/>
      <c r="AC132" s="7"/>
      <c r="AD132" s="7"/>
      <c r="AE132" s="97"/>
      <c r="AF132" s="118"/>
      <c r="AG132" s="119"/>
      <c r="AH132" s="119"/>
      <c r="AI132" s="119"/>
      <c r="AJ132" s="119"/>
      <c r="AK132" s="79"/>
      <c r="AM132" s="105"/>
      <c r="AN132" s="23"/>
      <c r="AO132" s="23"/>
      <c r="AP132" s="23"/>
      <c r="AQ132" s="23"/>
      <c r="AR132" s="23"/>
      <c r="AS132" s="23"/>
      <c r="AT132" s="23"/>
      <c r="AU132" s="23"/>
      <c r="AV132" s="23"/>
      <c r="AW132" s="23"/>
      <c r="AX132" s="23"/>
      <c r="AY132" s="23"/>
      <c r="AZ132" s="23"/>
      <c r="BA132" s="23"/>
      <c r="BB132" s="23"/>
      <c r="BC132" s="23"/>
      <c r="BD132" s="23"/>
      <c r="BE132" s="23"/>
      <c r="BF132" s="23"/>
      <c r="BG132" s="23"/>
      <c r="BH132" s="23"/>
      <c r="BI132" s="23"/>
      <c r="BJ132" s="100"/>
      <c r="BK132" s="100"/>
      <c r="BL132" s="23"/>
      <c r="BM132" s="97"/>
      <c r="BN132" s="97"/>
      <c r="BO132" s="7"/>
      <c r="BP132" s="7"/>
      <c r="BQ132" s="97"/>
      <c r="BR132" s="118"/>
      <c r="BS132" s="119"/>
      <c r="BT132" s="119"/>
      <c r="BU132" s="119"/>
      <c r="BV132" s="119"/>
      <c r="BW132" s="79"/>
      <c r="CT132" s="7"/>
      <c r="CU132" s="7"/>
      <c r="CV132" s="7"/>
      <c r="CW132" s="7"/>
      <c r="CX132" s="7"/>
    </row>
    <row r="133" spans="1:102" s="24" customFormat="1" ht="15" customHeight="1">
      <c r="A133" s="105" t="s">
        <v>119</v>
      </c>
      <c r="B133" s="120" t="s">
        <v>120</v>
      </c>
      <c r="C133" s="23"/>
      <c r="D133" s="23"/>
      <c r="E133" s="23"/>
      <c r="F133" s="23"/>
      <c r="G133" s="23"/>
      <c r="H133" s="23"/>
      <c r="I133" s="23"/>
      <c r="J133" s="23"/>
      <c r="K133" s="23"/>
      <c r="L133" s="23"/>
      <c r="M133" s="23"/>
      <c r="N133" s="23"/>
      <c r="O133" s="23"/>
      <c r="P133" s="23"/>
      <c r="Q133" s="23"/>
      <c r="R133" s="23"/>
      <c r="S133" s="23"/>
      <c r="T133" s="23"/>
      <c r="U133" s="23"/>
      <c r="V133" s="23"/>
      <c r="W133" s="23"/>
      <c r="X133" s="577">
        <v>6199</v>
      </c>
      <c r="Y133" s="578"/>
      <c r="Z133" s="23"/>
      <c r="AA133" s="97"/>
      <c r="AB133" s="97"/>
      <c r="AC133" s="7"/>
      <c r="AD133" s="7"/>
      <c r="AE133" s="97"/>
      <c r="AF133" s="757">
        <v>0</v>
      </c>
      <c r="AG133" s="758"/>
      <c r="AH133" s="758"/>
      <c r="AI133" s="758"/>
      <c r="AJ133" s="758"/>
      <c r="AK133" s="79"/>
      <c r="AM133" s="105" t="s">
        <v>119</v>
      </c>
      <c r="AN133" s="120" t="s">
        <v>120</v>
      </c>
      <c r="AO133" s="23"/>
      <c r="AP133" s="23"/>
      <c r="AQ133" s="23"/>
      <c r="AR133" s="23"/>
      <c r="AS133" s="23"/>
      <c r="AT133" s="23"/>
      <c r="AU133" s="23"/>
      <c r="AV133" s="23"/>
      <c r="AW133" s="23"/>
      <c r="AX133" s="23"/>
      <c r="AY133" s="23"/>
      <c r="AZ133" s="23"/>
      <c r="BA133" s="23"/>
      <c r="BB133" s="23"/>
      <c r="BC133" s="23"/>
      <c r="BD133" s="23"/>
      <c r="BE133" s="23"/>
      <c r="BF133" s="23"/>
      <c r="BG133" s="23"/>
      <c r="BH133" s="23"/>
      <c r="BI133" s="23"/>
      <c r="BJ133" s="577">
        <v>6199</v>
      </c>
      <c r="BK133" s="578"/>
      <c r="BL133" s="23"/>
      <c r="BM133" s="97"/>
      <c r="BN133" s="97"/>
      <c r="BO133" s="7"/>
      <c r="BP133" s="7"/>
      <c r="BQ133" s="97"/>
      <c r="BR133" s="579">
        <f>+AF133</f>
        <v>0</v>
      </c>
      <c r="BS133" s="580"/>
      <c r="BT133" s="580"/>
      <c r="BU133" s="580"/>
      <c r="BV133" s="580"/>
      <c r="BW133" s="79"/>
      <c r="CT133" s="7"/>
      <c r="CU133" s="7"/>
      <c r="CV133" s="7"/>
      <c r="CW133" s="7"/>
      <c r="CX133" s="7"/>
    </row>
    <row r="134" spans="1:102" s="24" customFormat="1" ht="15" customHeight="1">
      <c r="A134" s="105"/>
      <c r="B134" s="114" t="s">
        <v>121</v>
      </c>
      <c r="C134" s="23"/>
      <c r="D134" s="23"/>
      <c r="E134" s="23"/>
      <c r="F134" s="23"/>
      <c r="G134" s="23"/>
      <c r="H134" s="23"/>
      <c r="I134" s="23"/>
      <c r="J134" s="23"/>
      <c r="K134" s="23"/>
      <c r="L134" s="23"/>
      <c r="M134" s="23"/>
      <c r="N134" s="23"/>
      <c r="O134" s="768"/>
      <c r="P134" s="768"/>
      <c r="Q134" s="768"/>
      <c r="R134" s="768"/>
      <c r="S134" s="768"/>
      <c r="T134" s="768"/>
      <c r="U134" s="768"/>
      <c r="V134" s="768"/>
      <c r="W134" s="768"/>
      <c r="X134" s="768"/>
      <c r="Y134" s="768"/>
      <c r="Z134" s="768"/>
      <c r="AA134" s="768"/>
      <c r="AB134" s="768"/>
      <c r="AC134" s="768"/>
      <c r="AD134" s="768"/>
      <c r="AE134" s="768"/>
      <c r="AF134" s="768"/>
      <c r="AG134" s="768"/>
      <c r="AH134" s="768"/>
      <c r="AI134" s="768"/>
      <c r="AJ134" s="768"/>
      <c r="AK134" s="79"/>
      <c r="AM134" s="105"/>
      <c r="AN134" s="114" t="s">
        <v>121</v>
      </c>
      <c r="AO134" s="23"/>
      <c r="AP134" s="23"/>
      <c r="AQ134" s="23"/>
      <c r="AR134" s="23"/>
      <c r="AS134" s="23"/>
      <c r="AT134" s="23"/>
      <c r="AU134" s="23"/>
      <c r="AV134" s="23"/>
      <c r="AW134" s="23"/>
      <c r="AX134" s="23"/>
      <c r="AY134" s="23"/>
      <c r="AZ134" s="23"/>
      <c r="BA134" s="581">
        <f>O134</f>
        <v>0</v>
      </c>
      <c r="BB134" s="581"/>
      <c r="BC134" s="581"/>
      <c r="BD134" s="581"/>
      <c r="BE134" s="581"/>
      <c r="BF134" s="581"/>
      <c r="BG134" s="581"/>
      <c r="BH134" s="581"/>
      <c r="BI134" s="581"/>
      <c r="BJ134" s="581"/>
      <c r="BK134" s="581"/>
      <c r="BL134" s="581"/>
      <c r="BM134" s="581"/>
      <c r="BN134" s="581"/>
      <c r="BO134" s="581"/>
      <c r="BP134" s="581"/>
      <c r="BQ134" s="581"/>
      <c r="BR134" s="581"/>
      <c r="BS134" s="581"/>
      <c r="BT134" s="581"/>
      <c r="BU134" s="581"/>
      <c r="BV134" s="581"/>
      <c r="BW134" s="79"/>
      <c r="CT134" s="7"/>
      <c r="CU134" s="7"/>
      <c r="CV134" s="7"/>
      <c r="CW134" s="7"/>
      <c r="CX134" s="7"/>
    </row>
    <row r="135" spans="1:102" s="24" customFormat="1" ht="3" customHeight="1">
      <c r="A135" s="83"/>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6"/>
      <c r="AM135" s="83"/>
      <c r="AN135" s="84"/>
      <c r="AO135" s="84"/>
      <c r="AP135" s="84"/>
      <c r="AQ135" s="84"/>
      <c r="AR135" s="84"/>
      <c r="AS135" s="84"/>
      <c r="AT135" s="84"/>
      <c r="AU135" s="84"/>
      <c r="AV135" s="84"/>
      <c r="AW135" s="84"/>
      <c r="AX135" s="84"/>
      <c r="AY135" s="84"/>
      <c r="AZ135" s="84"/>
      <c r="BA135" s="84"/>
      <c r="BB135" s="84"/>
      <c r="BC135" s="84"/>
      <c r="BD135" s="84"/>
      <c r="BE135" s="84"/>
      <c r="BF135" s="84"/>
      <c r="BG135" s="84"/>
      <c r="BH135" s="84"/>
      <c r="BI135" s="84"/>
      <c r="BJ135" s="84"/>
      <c r="BK135" s="84"/>
      <c r="BL135" s="84"/>
      <c r="BM135" s="84"/>
      <c r="BN135" s="84"/>
      <c r="BO135" s="84"/>
      <c r="BP135" s="84"/>
      <c r="BQ135" s="84"/>
      <c r="BR135" s="84"/>
      <c r="BS135" s="84"/>
      <c r="BT135" s="84"/>
      <c r="BU135" s="84"/>
      <c r="BV135" s="84"/>
      <c r="BW135" s="86"/>
      <c r="CT135" s="7"/>
      <c r="CU135" s="7"/>
      <c r="CV135" s="7"/>
      <c r="CW135" s="7"/>
      <c r="CX135" s="7"/>
    </row>
    <row r="136" spans="1:102" s="24" customFormat="1" ht="4.5" customHeight="1">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c r="BI136" s="23"/>
      <c r="BJ136" s="23"/>
      <c r="BK136" s="23"/>
      <c r="BL136" s="23"/>
      <c r="BM136" s="23"/>
      <c r="BN136" s="23"/>
      <c r="BO136" s="23"/>
      <c r="BP136" s="23"/>
      <c r="BQ136" s="23"/>
      <c r="BR136" s="23"/>
      <c r="BS136" s="23"/>
      <c r="BT136" s="23"/>
      <c r="BU136" s="23"/>
      <c r="BV136" s="23"/>
      <c r="BW136" s="23"/>
      <c r="CT136" s="7"/>
      <c r="CU136" s="7"/>
      <c r="CV136" s="7"/>
      <c r="CW136" s="7"/>
      <c r="CX136" s="7"/>
    </row>
    <row r="137" spans="1:102" s="24" customFormat="1" ht="12.75" customHeight="1">
      <c r="A137" s="534" t="s">
        <v>122</v>
      </c>
      <c r="B137" s="535"/>
      <c r="C137" s="535"/>
      <c r="D137" s="535"/>
      <c r="E137" s="535"/>
      <c r="F137" s="535"/>
      <c r="G137" s="535"/>
      <c r="H137" s="535"/>
      <c r="I137" s="535"/>
      <c r="J137" s="535"/>
      <c r="K137" s="535"/>
      <c r="L137" s="535"/>
      <c r="M137" s="535"/>
      <c r="N137" s="535"/>
      <c r="O137" s="535"/>
      <c r="P137" s="535"/>
      <c r="Q137" s="535"/>
      <c r="R137" s="535"/>
      <c r="S137" s="535"/>
      <c r="T137" s="535"/>
      <c r="U137" s="535"/>
      <c r="V137" s="535"/>
      <c r="W137" s="535"/>
      <c r="X137" s="535"/>
      <c r="Y137" s="535"/>
      <c r="Z137" s="535"/>
      <c r="AA137" s="535"/>
      <c r="AB137" s="535"/>
      <c r="AC137" s="535"/>
      <c r="AD137" s="535"/>
      <c r="AE137" s="535"/>
      <c r="AF137" s="535"/>
      <c r="AG137" s="535"/>
      <c r="AH137" s="535"/>
      <c r="AI137" s="535"/>
      <c r="AJ137" s="535"/>
      <c r="AK137" s="536"/>
      <c r="AM137" s="534" t="s">
        <v>122</v>
      </c>
      <c r="AN137" s="535"/>
      <c r="AO137" s="535"/>
      <c r="AP137" s="535"/>
      <c r="AQ137" s="535"/>
      <c r="AR137" s="535"/>
      <c r="AS137" s="535"/>
      <c r="AT137" s="535"/>
      <c r="AU137" s="535"/>
      <c r="AV137" s="535"/>
      <c r="AW137" s="535"/>
      <c r="AX137" s="535"/>
      <c r="AY137" s="535"/>
      <c r="AZ137" s="535"/>
      <c r="BA137" s="535"/>
      <c r="BB137" s="535"/>
      <c r="BC137" s="535"/>
      <c r="BD137" s="535"/>
      <c r="BE137" s="535"/>
      <c r="BF137" s="535"/>
      <c r="BG137" s="535"/>
      <c r="BH137" s="535"/>
      <c r="BI137" s="535"/>
      <c r="BJ137" s="535"/>
      <c r="BK137" s="535"/>
      <c r="BL137" s="535"/>
      <c r="BM137" s="535"/>
      <c r="BN137" s="535"/>
      <c r="BO137" s="535"/>
      <c r="BP137" s="535"/>
      <c r="BQ137" s="535"/>
      <c r="BR137" s="535"/>
      <c r="BS137" s="535"/>
      <c r="BT137" s="535"/>
      <c r="BU137" s="535"/>
      <c r="BV137" s="535"/>
      <c r="BW137" s="536"/>
      <c r="CT137" s="7"/>
      <c r="CU137" s="7"/>
      <c r="CV137" s="7"/>
      <c r="CW137" s="7"/>
      <c r="CX137" s="7"/>
    </row>
    <row r="138" spans="1:102" s="24" customFormat="1" ht="3" customHeight="1">
      <c r="A138" s="88"/>
      <c r="B138" s="89"/>
      <c r="C138" s="89"/>
      <c r="D138" s="89"/>
      <c r="E138" s="89"/>
      <c r="F138" s="89"/>
      <c r="G138" s="89"/>
      <c r="H138" s="89"/>
      <c r="I138" s="89"/>
      <c r="J138" s="89"/>
      <c r="K138" s="7"/>
      <c r="L138" s="7"/>
      <c r="M138" s="7"/>
      <c r="N138" s="7"/>
      <c r="O138" s="7"/>
      <c r="P138" s="7"/>
      <c r="Q138" s="7"/>
      <c r="R138" s="7"/>
      <c r="S138" s="7"/>
      <c r="T138" s="7"/>
      <c r="U138" s="7"/>
      <c r="V138" s="7"/>
      <c r="W138" s="7"/>
      <c r="X138" s="7"/>
      <c r="Y138" s="7"/>
      <c r="Z138" s="89"/>
      <c r="AA138" s="89"/>
      <c r="AB138" s="89"/>
      <c r="AC138" s="89"/>
      <c r="AD138" s="89"/>
      <c r="AE138" s="89"/>
      <c r="AF138" s="89"/>
      <c r="AG138" s="89"/>
      <c r="AH138" s="89"/>
      <c r="AI138" s="89"/>
      <c r="AJ138" s="89"/>
      <c r="AK138" s="121"/>
      <c r="AM138" s="88"/>
      <c r="AN138" s="89"/>
      <c r="AO138" s="89"/>
      <c r="AP138" s="89"/>
      <c r="AQ138" s="89"/>
      <c r="AR138" s="89"/>
      <c r="AS138" s="89"/>
      <c r="AT138" s="89"/>
      <c r="AU138" s="89"/>
      <c r="AV138" s="89"/>
      <c r="AW138" s="7"/>
      <c r="AX138" s="7"/>
      <c r="AY138" s="7"/>
      <c r="AZ138" s="7"/>
      <c r="BA138" s="7"/>
      <c r="BB138" s="7"/>
      <c r="BC138" s="7"/>
      <c r="BD138" s="7"/>
      <c r="BE138" s="7"/>
      <c r="BF138" s="7"/>
      <c r="BG138" s="7"/>
      <c r="BH138" s="7"/>
      <c r="BI138" s="7"/>
      <c r="BJ138" s="7"/>
      <c r="BK138" s="7"/>
      <c r="BL138" s="89"/>
      <c r="BM138" s="89"/>
      <c r="BN138" s="89"/>
      <c r="BO138" s="89"/>
      <c r="BP138" s="89"/>
      <c r="BQ138" s="89"/>
      <c r="BR138" s="89"/>
      <c r="BS138" s="89"/>
      <c r="BT138" s="89"/>
      <c r="BU138" s="89"/>
      <c r="BV138" s="89"/>
      <c r="BW138" s="121"/>
      <c r="CT138" s="7"/>
      <c r="CU138" s="7"/>
      <c r="CV138" s="7"/>
      <c r="CW138" s="7"/>
      <c r="CX138" s="7"/>
    </row>
    <row r="139" spans="1:102" s="13" customFormat="1" ht="15" customHeight="1">
      <c r="A139" s="122" t="s">
        <v>123</v>
      </c>
      <c r="B139" s="12" t="s">
        <v>124</v>
      </c>
      <c r="C139" s="12"/>
      <c r="D139" s="12"/>
      <c r="E139" s="12"/>
      <c r="F139" s="12"/>
      <c r="G139" s="17" t="s">
        <v>125</v>
      </c>
      <c r="H139" s="12"/>
      <c r="I139" s="12"/>
      <c r="J139" s="12"/>
      <c r="L139" s="12"/>
      <c r="M139" s="12"/>
      <c r="N139" s="12"/>
      <c r="O139" s="12"/>
      <c r="P139" s="17" t="s">
        <v>126</v>
      </c>
      <c r="Q139" s="12"/>
      <c r="R139" s="12"/>
      <c r="S139" s="123"/>
      <c r="T139" s="14"/>
      <c r="U139" s="571" t="s">
        <v>127</v>
      </c>
      <c r="V139" s="572"/>
      <c r="W139" s="14"/>
      <c r="X139" s="537">
        <v>9201</v>
      </c>
      <c r="Y139" s="538"/>
      <c r="AA139" s="12"/>
      <c r="AB139" s="12"/>
      <c r="AC139" s="14"/>
      <c r="AD139" s="14"/>
      <c r="AE139" s="12"/>
      <c r="AF139" s="646">
        <f>IF(U139&lt;&gt;"Yes",(+ROUND(IF(AND(AF131&lt;=150000,AF131&gt;100000),(AF131-100000)*0.075,0)+IF(AND(AF131&gt;150000,AF131&lt;=300000),(((AF131-150000)*0.125)+3750),0)+IF(AND(AF131&gt;300000,AF131&lt;=400000),(((AF131-300000)*0.2)+22500),0)+IF(AND(AF131&gt;400000,AF131&lt;=700000),(((AF131-400000)*0.25)+42500),0)+IF(AF131&gt;700000,(((AF131-700000)*0.35)+117500),0),0)),(+ROUND(IF(AND(AF131&lt;=150000),(AF131)*0.075,0)+IF(AND(AF131&gt;150000,AF131&lt;=300000),(((AF131-150000)*0.125)+11250),0)+IF(AND(AF131&gt;300000,AF131&lt;=400000),(((AF131-300000)*0.2)+30000),0)+IF(AND(AF131&gt;400000,AF131&lt;=700000),(((AF131-400000)*0.25)+50000),0)+IF(AF131&gt;700000,(((AF131-700000)*0.35)+125000),0),0)))</f>
        <v>0</v>
      </c>
      <c r="AG139" s="646"/>
      <c r="AH139" s="646"/>
      <c r="AI139" s="646"/>
      <c r="AJ139" s="646"/>
      <c r="AK139" s="124"/>
      <c r="AM139" s="122" t="s">
        <v>123</v>
      </c>
      <c r="AN139" s="12" t="s">
        <v>124</v>
      </c>
      <c r="AO139" s="12"/>
      <c r="AP139" s="12"/>
      <c r="AQ139" s="12"/>
      <c r="AR139" s="12"/>
      <c r="AS139" s="17" t="s">
        <v>125</v>
      </c>
      <c r="AT139" s="12"/>
      <c r="AU139" s="12"/>
      <c r="AV139" s="12"/>
      <c r="AX139" s="12"/>
      <c r="AY139" s="12"/>
      <c r="AZ139" s="12"/>
      <c r="BA139" s="12"/>
      <c r="BB139" s="17" t="s">
        <v>126</v>
      </c>
      <c r="BC139" s="12"/>
      <c r="BD139" s="12"/>
      <c r="BE139" s="123"/>
      <c r="BF139" s="14"/>
      <c r="BG139" s="571" t="s">
        <v>127</v>
      </c>
      <c r="BH139" s="572"/>
      <c r="BI139" s="14"/>
      <c r="BJ139" s="537">
        <v>9201</v>
      </c>
      <c r="BK139" s="538"/>
      <c r="BM139" s="12"/>
      <c r="BN139" s="12"/>
      <c r="BO139" s="14"/>
      <c r="BP139" s="14"/>
      <c r="BQ139" s="12"/>
      <c r="BR139" s="570">
        <f>IF(BG139&lt;&gt;"Yes",(+ROUND(IF(AND(BR131&lt;=150000,BR131&gt;100000),(BR131-100000)*0.075,0)+IF(AND(BR131&gt;150000,BR131&lt;=300000),(((BR131-150000)*0.125)+3750),0)+IF(AND(BR131&gt;300000,BR131&lt;=400000),(((BR131-300000)*0.2)+22500),0)+IF(AND(BR131&gt;400000,BR131&lt;=700000),(((BR131-400000)*0.25)+42500),0)+IF(BR131&gt;700000,(((BR131-700000)*0.35)+117500),0),0)),(+ROUND(IF(AND(BR131&lt;=150000),(BR131)*0.075,0)+IF(AND(BR131&gt;150000,BR131&lt;=300000),(((BR131-150000)*0.125)+11250),0)+IF(AND(BR131&gt;300000,BR131&lt;=400000),(((BR131-300000)*0.2)+30000),0)+IF(AND(BR131&gt;400000,BR131&lt;=700000),(((BR131-400000)*0.25)+50000),0)+IF(BR131&gt;700000,(((BR131-700000)*0.35)+125000),0),0)))</f>
        <v>0</v>
      </c>
      <c r="BS139" s="570"/>
      <c r="BT139" s="570"/>
      <c r="BU139" s="570"/>
      <c r="BV139" s="570"/>
      <c r="BW139" s="124"/>
      <c r="CT139" s="14"/>
      <c r="CU139" s="14"/>
      <c r="CV139" s="14"/>
      <c r="CW139" s="14"/>
      <c r="CX139" s="14"/>
    </row>
    <row r="140" spans="1:102" s="13" customFormat="1" ht="3.75" customHeight="1">
      <c r="A140" s="122"/>
      <c r="B140" s="12"/>
      <c r="C140" s="12"/>
      <c r="D140" s="12"/>
      <c r="E140" s="12"/>
      <c r="F140" s="12"/>
      <c r="G140" s="12"/>
      <c r="H140" s="12"/>
      <c r="I140" s="17"/>
      <c r="J140" s="12"/>
      <c r="K140" s="12"/>
      <c r="L140" s="12"/>
      <c r="M140" s="12"/>
      <c r="N140" s="12"/>
      <c r="O140" s="12"/>
      <c r="P140" s="12"/>
      <c r="Q140" s="12"/>
      <c r="R140" s="12"/>
      <c r="S140" s="12"/>
      <c r="T140" s="12"/>
      <c r="U140" s="12"/>
      <c r="V140" s="12"/>
      <c r="W140" s="12"/>
      <c r="X140" s="12"/>
      <c r="Y140" s="12"/>
      <c r="Z140" s="12"/>
      <c r="AA140" s="12"/>
      <c r="AB140" s="12"/>
      <c r="AC140" s="14"/>
      <c r="AD140" s="14"/>
      <c r="AE140" s="12"/>
      <c r="AF140" s="125"/>
      <c r="AG140" s="125"/>
      <c r="AH140" s="125"/>
      <c r="AI140" s="125"/>
      <c r="AJ140" s="125"/>
      <c r="AK140" s="124"/>
      <c r="AM140" s="122"/>
      <c r="AN140" s="12"/>
      <c r="AO140" s="12"/>
      <c r="AP140" s="12"/>
      <c r="AQ140" s="12"/>
      <c r="AR140" s="12"/>
      <c r="AS140" s="12"/>
      <c r="AT140" s="12"/>
      <c r="AU140" s="17"/>
      <c r="AV140" s="12"/>
      <c r="AW140" s="12"/>
      <c r="AX140" s="12"/>
      <c r="AY140" s="12"/>
      <c r="AZ140" s="12"/>
      <c r="BA140" s="12"/>
      <c r="BB140" s="12"/>
      <c r="BC140" s="12"/>
      <c r="BD140" s="12"/>
      <c r="BE140" s="12"/>
      <c r="BF140" s="12"/>
      <c r="BG140" s="12"/>
      <c r="BH140" s="12"/>
      <c r="BI140" s="12"/>
      <c r="BJ140" s="12"/>
      <c r="BK140" s="12"/>
      <c r="BL140" s="12"/>
      <c r="BM140" s="12"/>
      <c r="BN140" s="12"/>
      <c r="BO140" s="14"/>
      <c r="BP140" s="14"/>
      <c r="BQ140" s="12"/>
      <c r="BR140" s="125"/>
      <c r="BS140" s="125"/>
      <c r="BT140" s="125"/>
      <c r="BU140" s="125"/>
      <c r="BV140" s="125"/>
      <c r="BW140" s="124"/>
      <c r="CT140" s="14"/>
      <c r="CU140" s="14"/>
      <c r="CV140" s="14"/>
      <c r="CW140" s="14"/>
      <c r="CX140" s="14"/>
    </row>
    <row r="141" spans="1:107" s="13" customFormat="1" ht="15" customHeight="1">
      <c r="A141" s="122" t="s">
        <v>128</v>
      </c>
      <c r="B141" s="12" t="s">
        <v>129</v>
      </c>
      <c r="C141" s="12"/>
      <c r="D141" s="14"/>
      <c r="E141" s="12"/>
      <c r="F141" s="12"/>
      <c r="G141" s="12"/>
      <c r="H141" s="12"/>
      <c r="I141" s="12"/>
      <c r="J141" s="12"/>
      <c r="K141" s="12"/>
      <c r="L141" s="12"/>
      <c r="M141" s="12"/>
      <c r="N141" s="17" t="s">
        <v>130</v>
      </c>
      <c r="O141" s="12"/>
      <c r="P141" s="12"/>
      <c r="Q141" s="12"/>
      <c r="R141" s="12"/>
      <c r="S141" s="12"/>
      <c r="T141" s="12"/>
      <c r="U141" s="12"/>
      <c r="V141" s="455" t="str">
        <f>IF(AF141&lt;&gt;0,"ü"," ")</f>
        <v> </v>
      </c>
      <c r="W141" s="14"/>
      <c r="X141" s="537">
        <v>9249</v>
      </c>
      <c r="Y141" s="538"/>
      <c r="AA141" s="12"/>
      <c r="AB141" s="12"/>
      <c r="AC141" s="14"/>
      <c r="AD141" s="14"/>
      <c r="AE141" s="12"/>
      <c r="AF141" s="646">
        <f>+AG1046</f>
        <v>0</v>
      </c>
      <c r="AG141" s="646"/>
      <c r="AH141" s="646"/>
      <c r="AI141" s="646"/>
      <c r="AJ141" s="646"/>
      <c r="AK141" s="124"/>
      <c r="AM141" s="122" t="s">
        <v>128</v>
      </c>
      <c r="AN141" s="12" t="s">
        <v>129</v>
      </c>
      <c r="AO141" s="12"/>
      <c r="AP141" s="14"/>
      <c r="AQ141" s="12"/>
      <c r="AR141" s="12"/>
      <c r="AS141" s="12"/>
      <c r="AT141" s="12"/>
      <c r="AU141" s="12"/>
      <c r="AV141" s="12"/>
      <c r="AW141" s="12"/>
      <c r="AX141" s="12"/>
      <c r="AY141" s="12"/>
      <c r="AZ141" s="17" t="s">
        <v>130</v>
      </c>
      <c r="BA141" s="12"/>
      <c r="BB141" s="12"/>
      <c r="BC141" s="12"/>
      <c r="BD141" s="12"/>
      <c r="BE141" s="12"/>
      <c r="BF141" s="12"/>
      <c r="BG141" s="12"/>
      <c r="BH141" s="126" t="str">
        <f>IF(BR141&lt;&gt;0,"ü"," ")</f>
        <v> </v>
      </c>
      <c r="BI141" s="14"/>
      <c r="BJ141" s="537">
        <v>9249</v>
      </c>
      <c r="BK141" s="538"/>
      <c r="BM141" s="12"/>
      <c r="BN141" s="12"/>
      <c r="BO141" s="14"/>
      <c r="BP141" s="14"/>
      <c r="BQ141" s="12"/>
      <c r="BR141" s="570">
        <f>+BS1046</f>
        <v>0</v>
      </c>
      <c r="BS141" s="570"/>
      <c r="BT141" s="570"/>
      <c r="BU141" s="570"/>
      <c r="BV141" s="570"/>
      <c r="BW141" s="124"/>
      <c r="CT141" s="14"/>
      <c r="CU141" s="14"/>
      <c r="CV141" s="14"/>
      <c r="CW141" s="14"/>
      <c r="CX141" s="14"/>
      <c r="CY141" s="14"/>
      <c r="CZ141" s="14"/>
      <c r="DA141" s="14"/>
      <c r="DB141" s="14"/>
      <c r="DC141" s="14"/>
    </row>
    <row r="142" spans="1:107" s="13" customFormat="1" ht="3" customHeight="1">
      <c r="A142" s="122"/>
      <c r="B142" s="12"/>
      <c r="C142" s="12"/>
      <c r="D142" s="12"/>
      <c r="E142" s="12"/>
      <c r="F142" s="12"/>
      <c r="G142" s="12"/>
      <c r="H142" s="12"/>
      <c r="I142" s="12"/>
      <c r="J142" s="12"/>
      <c r="K142" s="12"/>
      <c r="L142" s="12"/>
      <c r="M142" s="12"/>
      <c r="N142" s="12"/>
      <c r="O142" s="12"/>
      <c r="P142" s="12"/>
      <c r="Q142" s="12"/>
      <c r="R142" s="12"/>
      <c r="S142" s="12"/>
      <c r="T142" s="12"/>
      <c r="U142" s="12"/>
      <c r="V142" s="12"/>
      <c r="W142" s="14"/>
      <c r="X142" s="12"/>
      <c r="Y142" s="12"/>
      <c r="Z142" s="12"/>
      <c r="AA142" s="12"/>
      <c r="AB142" s="12"/>
      <c r="AC142" s="14"/>
      <c r="AD142" s="14"/>
      <c r="AE142" s="12"/>
      <c r="AF142" s="125"/>
      <c r="AG142" s="125"/>
      <c r="AH142" s="125"/>
      <c r="AI142" s="125"/>
      <c r="AJ142" s="125"/>
      <c r="AK142" s="124"/>
      <c r="AM142" s="12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4"/>
      <c r="BJ142" s="12"/>
      <c r="BK142" s="12"/>
      <c r="BL142" s="12"/>
      <c r="BM142" s="12"/>
      <c r="BN142" s="12"/>
      <c r="BO142" s="14"/>
      <c r="BP142" s="14"/>
      <c r="BQ142" s="12"/>
      <c r="BR142" s="125"/>
      <c r="BS142" s="125"/>
      <c r="BT142" s="125"/>
      <c r="BU142" s="125"/>
      <c r="BV142" s="125"/>
      <c r="BW142" s="124"/>
      <c r="CT142" s="14"/>
      <c r="CU142" s="14"/>
      <c r="CV142" s="14"/>
      <c r="CW142" s="14"/>
      <c r="CX142" s="14"/>
      <c r="CY142" s="14"/>
      <c r="CZ142" s="14"/>
      <c r="DA142" s="14"/>
      <c r="DB142" s="14"/>
      <c r="DC142" s="14"/>
    </row>
    <row r="143" spans="1:107" s="13" customFormat="1" ht="15" customHeight="1">
      <c r="A143" s="122" t="s">
        <v>131</v>
      </c>
      <c r="B143" s="113" t="s">
        <v>622</v>
      </c>
      <c r="C143" s="12"/>
      <c r="D143" s="12"/>
      <c r="E143" s="12"/>
      <c r="F143" s="12"/>
      <c r="G143" s="12"/>
      <c r="H143" s="12"/>
      <c r="I143" s="12"/>
      <c r="J143" s="12"/>
      <c r="K143" s="12"/>
      <c r="L143" s="12"/>
      <c r="M143" s="12"/>
      <c r="N143" s="12"/>
      <c r="O143" s="12"/>
      <c r="P143" s="12"/>
      <c r="Q143" s="12"/>
      <c r="R143" s="12"/>
      <c r="S143" s="12"/>
      <c r="T143" s="12"/>
      <c r="U143" s="12"/>
      <c r="V143" s="12"/>
      <c r="W143" s="14"/>
      <c r="X143" s="537">
        <v>9250</v>
      </c>
      <c r="Y143" s="538"/>
      <c r="Z143" s="12"/>
      <c r="AA143" s="12"/>
      <c r="AB143" s="12"/>
      <c r="AC143" s="14"/>
      <c r="AD143" s="14"/>
      <c r="AE143" s="12"/>
      <c r="AF143" s="645">
        <f>+AF139-AF141</f>
        <v>0</v>
      </c>
      <c r="AG143" s="645"/>
      <c r="AH143" s="645"/>
      <c r="AI143" s="645"/>
      <c r="AJ143" s="645"/>
      <c r="AK143" s="124"/>
      <c r="AM143" s="122" t="s">
        <v>131</v>
      </c>
      <c r="AN143" s="113" t="s">
        <v>622</v>
      </c>
      <c r="AO143" s="12"/>
      <c r="AP143" s="12"/>
      <c r="AQ143" s="12"/>
      <c r="AR143" s="12"/>
      <c r="AS143" s="12"/>
      <c r="AT143" s="12"/>
      <c r="AU143" s="12"/>
      <c r="AV143" s="12"/>
      <c r="AW143" s="12"/>
      <c r="AX143" s="12"/>
      <c r="AY143" s="12"/>
      <c r="AZ143" s="12"/>
      <c r="BA143" s="12"/>
      <c r="BB143" s="12"/>
      <c r="BC143" s="12"/>
      <c r="BD143" s="12"/>
      <c r="BE143" s="12"/>
      <c r="BF143" s="12"/>
      <c r="BG143" s="12"/>
      <c r="BH143" s="12"/>
      <c r="BI143" s="14"/>
      <c r="BJ143" s="537">
        <v>9250</v>
      </c>
      <c r="BK143" s="538"/>
      <c r="BL143" s="12"/>
      <c r="BM143" s="12"/>
      <c r="BN143" s="12"/>
      <c r="BO143" s="14"/>
      <c r="BP143" s="14"/>
      <c r="BQ143" s="12"/>
      <c r="BR143" s="565">
        <f>+BR139-BR141</f>
        <v>0</v>
      </c>
      <c r="BS143" s="565"/>
      <c r="BT143" s="565"/>
      <c r="BU143" s="565"/>
      <c r="BV143" s="565"/>
      <c r="BW143" s="124"/>
      <c r="CT143" s="14"/>
      <c r="CU143" s="14"/>
      <c r="CV143" s="14"/>
      <c r="CW143" s="14"/>
      <c r="CX143" s="14"/>
      <c r="CY143" s="14"/>
      <c r="CZ143" s="14"/>
      <c r="DA143" s="14"/>
      <c r="DB143" s="14"/>
      <c r="DC143" s="14"/>
    </row>
    <row r="144" spans="1:107" s="13" customFormat="1" ht="3" customHeight="1">
      <c r="A144" s="122"/>
      <c r="B144" s="12"/>
      <c r="C144" s="12"/>
      <c r="D144" s="12"/>
      <c r="E144" s="12"/>
      <c r="F144" s="12"/>
      <c r="G144" s="12"/>
      <c r="H144" s="12"/>
      <c r="I144" s="12"/>
      <c r="J144" s="12"/>
      <c r="K144" s="12"/>
      <c r="L144" s="12"/>
      <c r="M144" s="12"/>
      <c r="N144" s="12"/>
      <c r="O144" s="12"/>
      <c r="P144" s="12"/>
      <c r="Q144" s="12"/>
      <c r="R144" s="12"/>
      <c r="S144" s="12"/>
      <c r="T144" s="12"/>
      <c r="U144" s="12"/>
      <c r="V144" s="12"/>
      <c r="W144" s="14"/>
      <c r="X144" s="12"/>
      <c r="Y144" s="12"/>
      <c r="Z144" s="12"/>
      <c r="AA144" s="12"/>
      <c r="AB144" s="12"/>
      <c r="AC144" s="14"/>
      <c r="AD144" s="14"/>
      <c r="AE144" s="12"/>
      <c r="AF144" s="125"/>
      <c r="AG144" s="125"/>
      <c r="AH144" s="125"/>
      <c r="AI144" s="125"/>
      <c r="AJ144" s="125"/>
      <c r="AK144" s="124"/>
      <c r="AM144" s="12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4"/>
      <c r="BJ144" s="12"/>
      <c r="BK144" s="12"/>
      <c r="BL144" s="12"/>
      <c r="BM144" s="12"/>
      <c r="BN144" s="12"/>
      <c r="BO144" s="14"/>
      <c r="BP144" s="14"/>
      <c r="BQ144" s="12"/>
      <c r="BR144" s="125"/>
      <c r="BS144" s="125"/>
      <c r="BT144" s="125"/>
      <c r="BU144" s="125"/>
      <c r="BV144" s="125"/>
      <c r="BW144" s="124"/>
      <c r="CT144" s="14"/>
      <c r="CU144" s="14"/>
      <c r="CV144" s="14"/>
      <c r="CW144" s="14"/>
      <c r="CX144" s="14"/>
      <c r="CY144" s="14"/>
      <c r="CZ144" s="14"/>
      <c r="DA144" s="14"/>
      <c r="DB144" s="14"/>
      <c r="DC144" s="14"/>
    </row>
    <row r="145" spans="1:107" s="13" customFormat="1" ht="15" customHeight="1">
      <c r="A145" s="122" t="s">
        <v>132</v>
      </c>
      <c r="B145" s="12" t="s">
        <v>133</v>
      </c>
      <c r="C145" s="12"/>
      <c r="D145" s="14"/>
      <c r="E145" s="12"/>
      <c r="F145" s="12"/>
      <c r="G145" s="12"/>
      <c r="H145" s="12"/>
      <c r="I145" s="12"/>
      <c r="J145" s="12"/>
      <c r="K145" s="12"/>
      <c r="L145" s="12"/>
      <c r="M145" s="12"/>
      <c r="N145" s="17" t="s">
        <v>134</v>
      </c>
      <c r="P145" s="12"/>
      <c r="Q145" s="12"/>
      <c r="R145" s="12"/>
      <c r="S145" s="12"/>
      <c r="T145" s="12"/>
      <c r="U145" s="12"/>
      <c r="V145" s="455" t="str">
        <f>IF(AF145&lt;&gt;0,"ü"," ")</f>
        <v> </v>
      </c>
      <c r="W145" s="14"/>
      <c r="X145" s="537">
        <v>9210</v>
      </c>
      <c r="Y145" s="538"/>
      <c r="AA145" s="12"/>
      <c r="AB145" s="12"/>
      <c r="AC145" s="14"/>
      <c r="AD145" s="14"/>
      <c r="AE145" s="12"/>
      <c r="AF145" s="570">
        <f>+AG1144</f>
        <v>0</v>
      </c>
      <c r="AG145" s="570"/>
      <c r="AH145" s="570"/>
      <c r="AI145" s="570"/>
      <c r="AJ145" s="570"/>
      <c r="AK145" s="124"/>
      <c r="AM145" s="122" t="s">
        <v>132</v>
      </c>
      <c r="AN145" s="12" t="s">
        <v>133</v>
      </c>
      <c r="AO145" s="12"/>
      <c r="AP145" s="14"/>
      <c r="AQ145" s="12"/>
      <c r="AR145" s="12"/>
      <c r="AS145" s="12"/>
      <c r="AT145" s="12"/>
      <c r="AU145" s="12"/>
      <c r="AV145" s="12"/>
      <c r="AW145" s="12"/>
      <c r="AX145" s="12"/>
      <c r="AY145" s="12"/>
      <c r="AZ145" s="17" t="s">
        <v>134</v>
      </c>
      <c r="BB145" s="12"/>
      <c r="BC145" s="12"/>
      <c r="BD145" s="12"/>
      <c r="BE145" s="12"/>
      <c r="BF145" s="12"/>
      <c r="BG145" s="12"/>
      <c r="BH145" s="126" t="str">
        <f>IF(BR145&lt;&gt;0,"ü"," ")</f>
        <v> </v>
      </c>
      <c r="BI145" s="14"/>
      <c r="BJ145" s="537">
        <v>9210</v>
      </c>
      <c r="BK145" s="538"/>
      <c r="BM145" s="12"/>
      <c r="BN145" s="12"/>
      <c r="BO145" s="14"/>
      <c r="BP145" s="14"/>
      <c r="BQ145" s="12"/>
      <c r="BR145" s="570">
        <f>+BS1144</f>
        <v>0</v>
      </c>
      <c r="BS145" s="570"/>
      <c r="BT145" s="570"/>
      <c r="BU145" s="570"/>
      <c r="BV145" s="570"/>
      <c r="BW145" s="124"/>
      <c r="CT145" s="14"/>
      <c r="CU145" s="14"/>
      <c r="CV145" s="14"/>
      <c r="CW145" s="14"/>
      <c r="CX145" s="14"/>
      <c r="CY145" s="14"/>
      <c r="CZ145" s="14"/>
      <c r="DA145" s="14"/>
      <c r="DB145" s="14"/>
      <c r="DC145" s="14"/>
    </row>
    <row r="146" spans="1:102" s="13" customFormat="1" ht="15" customHeight="1">
      <c r="A146" s="122"/>
      <c r="B146" s="127" t="s">
        <v>135</v>
      </c>
      <c r="C146" s="12"/>
      <c r="D146" s="12"/>
      <c r="E146" s="12"/>
      <c r="F146" s="12"/>
      <c r="G146" s="12"/>
      <c r="H146" s="12"/>
      <c r="I146" s="12"/>
      <c r="J146" s="12"/>
      <c r="K146" s="12"/>
      <c r="L146" s="12"/>
      <c r="M146" s="12"/>
      <c r="N146" s="12"/>
      <c r="O146" s="12"/>
      <c r="P146" s="17"/>
      <c r="R146" s="12"/>
      <c r="S146" s="12"/>
      <c r="T146" s="12"/>
      <c r="U146" s="12"/>
      <c r="V146" s="12"/>
      <c r="W146" s="12"/>
      <c r="X146" s="128"/>
      <c r="Y146" s="128"/>
      <c r="AA146" s="12"/>
      <c r="AB146" s="12"/>
      <c r="AC146" s="14"/>
      <c r="AD146" s="14"/>
      <c r="AE146" s="12"/>
      <c r="AF146" s="129"/>
      <c r="AG146" s="129"/>
      <c r="AH146" s="129"/>
      <c r="AI146" s="129"/>
      <c r="AJ146" s="129"/>
      <c r="AK146" s="124"/>
      <c r="AM146" s="122"/>
      <c r="AN146" s="127" t="s">
        <v>135</v>
      </c>
      <c r="AO146" s="12"/>
      <c r="AP146" s="12"/>
      <c r="AQ146" s="12"/>
      <c r="AR146" s="12"/>
      <c r="AS146" s="12"/>
      <c r="AT146" s="12"/>
      <c r="AU146" s="12"/>
      <c r="AV146" s="12"/>
      <c r="AW146" s="12"/>
      <c r="AX146" s="12"/>
      <c r="AY146" s="12"/>
      <c r="AZ146" s="12"/>
      <c r="BA146" s="12"/>
      <c r="BB146" s="17"/>
      <c r="BD146" s="12"/>
      <c r="BE146" s="12"/>
      <c r="BF146" s="12"/>
      <c r="BG146" s="12"/>
      <c r="BH146" s="12"/>
      <c r="BI146" s="12"/>
      <c r="BJ146" s="128"/>
      <c r="BK146" s="128"/>
      <c r="BM146" s="12"/>
      <c r="BN146" s="12"/>
      <c r="BO146" s="14"/>
      <c r="BP146" s="14"/>
      <c r="BQ146" s="12"/>
      <c r="BR146" s="129"/>
      <c r="BS146" s="129"/>
      <c r="BT146" s="129"/>
      <c r="BU146" s="129"/>
      <c r="BV146" s="129"/>
      <c r="BW146" s="124"/>
      <c r="CT146" s="14"/>
      <c r="CU146" s="14"/>
      <c r="CV146" s="14"/>
      <c r="CW146" s="14"/>
      <c r="CX146" s="14"/>
    </row>
    <row r="147" spans="1:102" s="24" customFormat="1" ht="3" customHeight="1">
      <c r="A147" s="130"/>
      <c r="B147" s="23"/>
      <c r="C147" s="23"/>
      <c r="D147" s="23"/>
      <c r="E147" s="23"/>
      <c r="F147" s="23"/>
      <c r="G147" s="23"/>
      <c r="H147" s="23"/>
      <c r="I147" s="23"/>
      <c r="J147" s="23"/>
      <c r="K147" s="23"/>
      <c r="L147" s="23"/>
      <c r="M147" s="23"/>
      <c r="N147" s="23"/>
      <c r="O147" s="23"/>
      <c r="P147" s="23"/>
      <c r="Q147" s="98"/>
      <c r="R147" s="23"/>
      <c r="S147" s="23"/>
      <c r="T147" s="23"/>
      <c r="U147" s="23"/>
      <c r="V147" s="23"/>
      <c r="W147" s="23"/>
      <c r="X147" s="23"/>
      <c r="Y147" s="23"/>
      <c r="AA147" s="23"/>
      <c r="AB147" s="23"/>
      <c r="AC147" s="7"/>
      <c r="AD147" s="7"/>
      <c r="AE147" s="23"/>
      <c r="AF147" s="131"/>
      <c r="AG147" s="131"/>
      <c r="AH147" s="131"/>
      <c r="AI147" s="131"/>
      <c r="AJ147" s="131"/>
      <c r="AK147" s="79"/>
      <c r="AM147" s="130"/>
      <c r="AN147" s="23"/>
      <c r="AO147" s="23"/>
      <c r="AP147" s="23"/>
      <c r="AQ147" s="23"/>
      <c r="AR147" s="23"/>
      <c r="AS147" s="23"/>
      <c r="AT147" s="23"/>
      <c r="AU147" s="23"/>
      <c r="AV147" s="23"/>
      <c r="AW147" s="23"/>
      <c r="AX147" s="23"/>
      <c r="AY147" s="23"/>
      <c r="AZ147" s="23"/>
      <c r="BA147" s="23"/>
      <c r="BB147" s="23"/>
      <c r="BC147" s="98"/>
      <c r="BD147" s="23"/>
      <c r="BE147" s="23"/>
      <c r="BF147" s="23"/>
      <c r="BG147" s="23"/>
      <c r="BH147" s="23"/>
      <c r="BI147" s="23"/>
      <c r="BJ147" s="23"/>
      <c r="BK147" s="23"/>
      <c r="BM147" s="23"/>
      <c r="BN147" s="23"/>
      <c r="BO147" s="7"/>
      <c r="BP147" s="7"/>
      <c r="BQ147" s="23"/>
      <c r="BR147" s="131"/>
      <c r="BS147" s="131"/>
      <c r="BT147" s="131"/>
      <c r="BU147" s="131"/>
      <c r="BV147" s="131"/>
      <c r="BW147" s="79"/>
      <c r="CT147" s="7"/>
      <c r="CU147" s="7"/>
      <c r="CV147" s="7"/>
      <c r="CW147" s="7"/>
      <c r="CX147" s="7"/>
    </row>
    <row r="148" spans="1:102" s="13" customFormat="1" ht="15" customHeight="1">
      <c r="A148" s="122" t="s">
        <v>136</v>
      </c>
      <c r="B148" s="113" t="s">
        <v>623</v>
      </c>
      <c r="C148" s="12"/>
      <c r="D148" s="12"/>
      <c r="E148" s="12"/>
      <c r="F148" s="12"/>
      <c r="G148" s="12"/>
      <c r="H148" s="12"/>
      <c r="I148" s="12"/>
      <c r="J148" s="12"/>
      <c r="K148" s="12"/>
      <c r="L148" s="12"/>
      <c r="M148" s="12"/>
      <c r="N148" s="12"/>
      <c r="O148" s="12"/>
      <c r="P148" s="12"/>
      <c r="Q148" s="12"/>
      <c r="R148" s="12"/>
      <c r="S148" s="12"/>
      <c r="T148" s="12"/>
      <c r="U148" s="12"/>
      <c r="V148" s="12"/>
      <c r="W148" s="12"/>
      <c r="X148" s="537">
        <v>9299</v>
      </c>
      <c r="Y148" s="538"/>
      <c r="AA148" s="12"/>
      <c r="AB148" s="12"/>
      <c r="AC148" s="14"/>
      <c r="AD148" s="14"/>
      <c r="AE148" s="12"/>
      <c r="AF148" s="645">
        <f>+AF143+AF145</f>
        <v>0</v>
      </c>
      <c r="AG148" s="645"/>
      <c r="AH148" s="645"/>
      <c r="AI148" s="645"/>
      <c r="AJ148" s="645"/>
      <c r="AK148" s="124"/>
      <c r="AM148" s="122" t="s">
        <v>136</v>
      </c>
      <c r="AN148" s="113" t="s">
        <v>623</v>
      </c>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537">
        <v>9299</v>
      </c>
      <c r="BK148" s="538"/>
      <c r="BM148" s="12"/>
      <c r="BN148" s="12"/>
      <c r="BO148" s="14"/>
      <c r="BP148" s="14"/>
      <c r="BQ148" s="12"/>
      <c r="BR148" s="565">
        <f>+BR143+BR145</f>
        <v>0</v>
      </c>
      <c r="BS148" s="565"/>
      <c r="BT148" s="565"/>
      <c r="BU148" s="565"/>
      <c r="BV148" s="565"/>
      <c r="BW148" s="124"/>
      <c r="CT148" s="14"/>
      <c r="CU148" s="14"/>
      <c r="CV148" s="14"/>
      <c r="CW148" s="14"/>
      <c r="CX148" s="14"/>
    </row>
    <row r="149" spans="1:102" s="13" customFormat="1" ht="3" customHeight="1">
      <c r="A149" s="12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AA149" s="12"/>
      <c r="AB149" s="12"/>
      <c r="AC149" s="14"/>
      <c r="AD149" s="14"/>
      <c r="AE149" s="12"/>
      <c r="AF149" s="125"/>
      <c r="AG149" s="125"/>
      <c r="AH149" s="125"/>
      <c r="AI149" s="125"/>
      <c r="AJ149" s="125"/>
      <c r="AK149" s="124"/>
      <c r="AM149" s="12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M149" s="12"/>
      <c r="BN149" s="12"/>
      <c r="BO149" s="14"/>
      <c r="BP149" s="14"/>
      <c r="BQ149" s="12"/>
      <c r="BR149" s="125"/>
      <c r="BS149" s="125"/>
      <c r="BT149" s="125"/>
      <c r="BU149" s="125"/>
      <c r="BV149" s="125"/>
      <c r="BW149" s="124"/>
      <c r="CT149" s="14"/>
      <c r="CU149" s="14"/>
      <c r="CV149" s="14"/>
      <c r="CW149" s="14"/>
      <c r="CX149" s="14"/>
    </row>
    <row r="150" spans="1:102" s="13" customFormat="1" ht="15" customHeight="1">
      <c r="A150" s="122" t="s">
        <v>137</v>
      </c>
      <c r="B150" s="16" t="s">
        <v>138</v>
      </c>
      <c r="C150" s="12"/>
      <c r="D150" s="12"/>
      <c r="E150" s="12"/>
      <c r="F150" s="12"/>
      <c r="G150" s="12"/>
      <c r="H150" s="12"/>
      <c r="I150" s="12"/>
      <c r="J150" s="12"/>
      <c r="K150" s="12"/>
      <c r="L150" s="12"/>
      <c r="M150" s="12"/>
      <c r="N150" s="17" t="s">
        <v>139</v>
      </c>
      <c r="O150" s="12"/>
      <c r="P150" s="14"/>
      <c r="R150" s="12"/>
      <c r="S150" s="12"/>
      <c r="T150" s="12"/>
      <c r="U150" s="12"/>
      <c r="V150" s="455" t="str">
        <f>IF(AF150&lt;&gt;0,"ü"," ")</f>
        <v> </v>
      </c>
      <c r="W150" s="12"/>
      <c r="X150" s="537">
        <v>9470</v>
      </c>
      <c r="Y150" s="538"/>
      <c r="AA150" s="12"/>
      <c r="AB150" s="12"/>
      <c r="AC150" s="14"/>
      <c r="AD150" s="14"/>
      <c r="AE150" s="12"/>
      <c r="AF150" s="646">
        <f>+AG1242</f>
        <v>0</v>
      </c>
      <c r="AG150" s="646"/>
      <c r="AH150" s="646"/>
      <c r="AI150" s="646"/>
      <c r="AJ150" s="646"/>
      <c r="AK150" s="124"/>
      <c r="AM150" s="122" t="s">
        <v>137</v>
      </c>
      <c r="AN150" s="16" t="s">
        <v>138</v>
      </c>
      <c r="AO150" s="12"/>
      <c r="AP150" s="12"/>
      <c r="AQ150" s="12"/>
      <c r="AR150" s="12"/>
      <c r="AS150" s="12"/>
      <c r="AT150" s="12"/>
      <c r="AU150" s="12"/>
      <c r="AV150" s="12"/>
      <c r="AW150" s="12"/>
      <c r="AX150" s="12"/>
      <c r="AY150" s="12"/>
      <c r="AZ150" s="17" t="s">
        <v>139</v>
      </c>
      <c r="BA150" s="12"/>
      <c r="BB150" s="14"/>
      <c r="BD150" s="12"/>
      <c r="BE150" s="12"/>
      <c r="BF150" s="12"/>
      <c r="BG150" s="12"/>
      <c r="BH150" s="126" t="str">
        <f>IF(BR150&lt;&gt;0,"ü"," ")</f>
        <v> </v>
      </c>
      <c r="BI150" s="12"/>
      <c r="BJ150" s="537">
        <v>9470</v>
      </c>
      <c r="BK150" s="538"/>
      <c r="BM150" s="12"/>
      <c r="BN150" s="12"/>
      <c r="BO150" s="14"/>
      <c r="BP150" s="14"/>
      <c r="BQ150" s="12"/>
      <c r="BR150" s="565">
        <f>AF150</f>
        <v>0</v>
      </c>
      <c r="BS150" s="565"/>
      <c r="BT150" s="565"/>
      <c r="BU150" s="565"/>
      <c r="BV150" s="565"/>
      <c r="BW150" s="124"/>
      <c r="CT150" s="14"/>
      <c r="CU150" s="14"/>
      <c r="CV150" s="14"/>
      <c r="CW150" s="14"/>
      <c r="CX150" s="14"/>
    </row>
    <row r="151" spans="1:102" s="13" customFormat="1" ht="3" customHeight="1">
      <c r="A151" s="122"/>
      <c r="B151" s="12"/>
      <c r="C151" s="12"/>
      <c r="D151" s="12"/>
      <c r="E151" s="12"/>
      <c r="F151" s="12"/>
      <c r="G151" s="12"/>
      <c r="H151" s="12"/>
      <c r="I151" s="12"/>
      <c r="J151" s="12"/>
      <c r="K151" s="12"/>
      <c r="L151" s="12"/>
      <c r="M151" s="12"/>
      <c r="N151" s="12"/>
      <c r="O151" s="12"/>
      <c r="P151" s="12"/>
      <c r="Q151" s="17"/>
      <c r="R151" s="12"/>
      <c r="S151" s="12"/>
      <c r="T151" s="12"/>
      <c r="U151" s="12"/>
      <c r="V151" s="12"/>
      <c r="W151" s="12"/>
      <c r="X151" s="12"/>
      <c r="Y151" s="12"/>
      <c r="AA151" s="12"/>
      <c r="AB151" s="12"/>
      <c r="AC151" s="14"/>
      <c r="AD151" s="14"/>
      <c r="AE151" s="12"/>
      <c r="AF151" s="125"/>
      <c r="AG151" s="125"/>
      <c r="AH151" s="125"/>
      <c r="AI151" s="125"/>
      <c r="AJ151" s="125"/>
      <c r="AK151" s="124"/>
      <c r="AM151" s="122"/>
      <c r="AN151" s="12"/>
      <c r="AO151" s="12"/>
      <c r="AP151" s="12"/>
      <c r="AQ151" s="12"/>
      <c r="AR151" s="12"/>
      <c r="AS151" s="12"/>
      <c r="AT151" s="12"/>
      <c r="AU151" s="12"/>
      <c r="AV151" s="12"/>
      <c r="AW151" s="12"/>
      <c r="AX151" s="12"/>
      <c r="AY151" s="12"/>
      <c r="AZ151" s="12"/>
      <c r="BA151" s="12"/>
      <c r="BB151" s="12"/>
      <c r="BC151" s="17"/>
      <c r="BD151" s="12"/>
      <c r="BE151" s="12"/>
      <c r="BF151" s="12"/>
      <c r="BG151" s="12"/>
      <c r="BH151" s="12"/>
      <c r="BI151" s="12"/>
      <c r="BJ151" s="12"/>
      <c r="BK151" s="12"/>
      <c r="BM151" s="12"/>
      <c r="BN151" s="12"/>
      <c r="BO151" s="14"/>
      <c r="BP151" s="14"/>
      <c r="BQ151" s="12"/>
      <c r="BR151" s="125"/>
      <c r="BS151" s="125"/>
      <c r="BT151" s="125"/>
      <c r="BU151" s="125"/>
      <c r="BV151" s="125"/>
      <c r="BW151" s="124"/>
      <c r="CT151" s="14"/>
      <c r="CU151" s="14"/>
      <c r="CV151" s="14"/>
      <c r="CW151" s="14"/>
      <c r="CX151" s="14"/>
    </row>
    <row r="152" spans="1:102" s="13" customFormat="1" ht="15" customHeight="1">
      <c r="A152" s="122" t="s">
        <v>140</v>
      </c>
      <c r="B152" s="113" t="s">
        <v>624</v>
      </c>
      <c r="C152" s="12"/>
      <c r="D152" s="12"/>
      <c r="E152" s="12"/>
      <c r="F152" s="12"/>
      <c r="G152" s="12"/>
      <c r="H152" s="12"/>
      <c r="I152" s="12"/>
      <c r="J152" s="12"/>
      <c r="K152" s="113" t="s">
        <v>141</v>
      </c>
      <c r="L152" s="12"/>
      <c r="M152" s="12"/>
      <c r="N152" s="12"/>
      <c r="O152" s="12"/>
      <c r="P152" s="12"/>
      <c r="Q152" s="12"/>
      <c r="R152" s="645">
        <f>IF((AF148-AF150)&lt;0,(AF150-AF148),0)</f>
        <v>0</v>
      </c>
      <c r="S152" s="645"/>
      <c r="T152" s="645"/>
      <c r="U152" s="645"/>
      <c r="V152" s="645"/>
      <c r="W152" s="12"/>
      <c r="X152" s="537">
        <v>9997</v>
      </c>
      <c r="Y152" s="538"/>
      <c r="Z152" s="113" t="s">
        <v>142</v>
      </c>
      <c r="AC152" s="14"/>
      <c r="AD152" s="14"/>
      <c r="AE152" s="12"/>
      <c r="AF152" s="645">
        <f>IF((AF148-AF150)&gt;0,(AF148-AF150),0)</f>
        <v>0</v>
      </c>
      <c r="AG152" s="645"/>
      <c r="AH152" s="645"/>
      <c r="AI152" s="645"/>
      <c r="AJ152" s="645"/>
      <c r="AK152" s="124"/>
      <c r="AM152" s="122" t="s">
        <v>140</v>
      </c>
      <c r="AN152" s="113" t="s">
        <v>624</v>
      </c>
      <c r="AO152" s="12"/>
      <c r="AP152" s="12"/>
      <c r="AQ152" s="12"/>
      <c r="AR152" s="12"/>
      <c r="AS152" s="12"/>
      <c r="AT152" s="12"/>
      <c r="AU152" s="12"/>
      <c r="AV152" s="12"/>
      <c r="AW152" s="113" t="s">
        <v>141</v>
      </c>
      <c r="AX152" s="12"/>
      <c r="AY152" s="12"/>
      <c r="AZ152" s="12"/>
      <c r="BA152" s="12"/>
      <c r="BB152" s="12"/>
      <c r="BC152" s="12"/>
      <c r="BD152" s="565">
        <f>IF((BR148-BR150)&lt;0,(BR150-BR148),0)</f>
        <v>0</v>
      </c>
      <c r="BE152" s="565"/>
      <c r="BF152" s="565"/>
      <c r="BG152" s="565"/>
      <c r="BH152" s="565"/>
      <c r="BI152" s="12"/>
      <c r="BJ152" s="537">
        <v>9997</v>
      </c>
      <c r="BK152" s="538"/>
      <c r="BL152" s="113" t="s">
        <v>142</v>
      </c>
      <c r="BO152" s="14"/>
      <c r="BP152" s="14"/>
      <c r="BQ152" s="12"/>
      <c r="BR152" s="565">
        <f>IF((BR148-BR150)&gt;0,(BR148-BR150),0)</f>
        <v>0</v>
      </c>
      <c r="BS152" s="565"/>
      <c r="BT152" s="565"/>
      <c r="BU152" s="565"/>
      <c r="BV152" s="565"/>
      <c r="BW152" s="12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row>
    <row r="153" spans="1:102" s="13" customFormat="1" ht="3" customHeight="1">
      <c r="A153" s="122"/>
      <c r="B153" s="12"/>
      <c r="C153" s="12"/>
      <c r="D153" s="12"/>
      <c r="E153" s="12"/>
      <c r="F153" s="12"/>
      <c r="G153" s="12"/>
      <c r="H153" s="12"/>
      <c r="I153" s="12"/>
      <c r="J153" s="12"/>
      <c r="K153" s="12"/>
      <c r="L153" s="12"/>
      <c r="M153" s="12"/>
      <c r="N153" s="12"/>
      <c r="O153" s="12"/>
      <c r="P153" s="12"/>
      <c r="Q153" s="12"/>
      <c r="R153" s="22"/>
      <c r="S153" s="22"/>
      <c r="T153" s="22"/>
      <c r="U153" s="22"/>
      <c r="V153" s="22"/>
      <c r="W153" s="22"/>
      <c r="X153" s="12"/>
      <c r="Y153" s="12"/>
      <c r="AA153" s="12"/>
      <c r="AB153" s="12"/>
      <c r="AC153" s="14"/>
      <c r="AD153" s="14"/>
      <c r="AE153" s="12"/>
      <c r="AF153" s="125"/>
      <c r="AG153" s="125"/>
      <c r="AH153" s="125"/>
      <c r="AI153" s="125"/>
      <c r="AJ153" s="125"/>
      <c r="AK153" s="124"/>
      <c r="AM153" s="122"/>
      <c r="AN153" s="12"/>
      <c r="AO153" s="12"/>
      <c r="AP153" s="12"/>
      <c r="AQ153" s="12"/>
      <c r="AR153" s="12"/>
      <c r="AS153" s="12"/>
      <c r="AT153" s="12"/>
      <c r="AU153" s="12"/>
      <c r="AV153" s="12"/>
      <c r="AW153" s="12"/>
      <c r="AX153" s="12"/>
      <c r="AY153" s="12"/>
      <c r="AZ153" s="12"/>
      <c r="BA153" s="12"/>
      <c r="BB153" s="12"/>
      <c r="BC153" s="12"/>
      <c r="BD153" s="22"/>
      <c r="BE153" s="22"/>
      <c r="BF153" s="22"/>
      <c r="BG153" s="22"/>
      <c r="BH153" s="22"/>
      <c r="BI153" s="22"/>
      <c r="BJ153" s="12"/>
      <c r="BK153" s="12"/>
      <c r="BM153" s="12"/>
      <c r="BN153" s="12"/>
      <c r="BO153" s="14"/>
      <c r="BP153" s="14"/>
      <c r="BQ153" s="12"/>
      <c r="BR153" s="125"/>
      <c r="BS153" s="125"/>
      <c r="BT153" s="125"/>
      <c r="BU153" s="125"/>
      <c r="BV153" s="125"/>
      <c r="BW153" s="124"/>
      <c r="CT153" s="14"/>
      <c r="CU153" s="14"/>
      <c r="CV153" s="14"/>
      <c r="CW153" s="14"/>
      <c r="CX153" s="14"/>
    </row>
    <row r="154" spans="1:102" s="13" customFormat="1" ht="15" customHeight="1">
      <c r="A154" s="122" t="s">
        <v>143</v>
      </c>
      <c r="B154" s="12" t="s">
        <v>144</v>
      </c>
      <c r="C154" s="12"/>
      <c r="D154" s="12"/>
      <c r="E154" s="12"/>
      <c r="F154" s="12"/>
      <c r="G154" s="12"/>
      <c r="H154" s="12"/>
      <c r="I154" s="12"/>
      <c r="J154" s="12"/>
      <c r="K154" s="12"/>
      <c r="L154" s="12"/>
      <c r="M154" s="17" t="s">
        <v>116</v>
      </c>
      <c r="N154" s="12"/>
      <c r="O154" s="12"/>
      <c r="P154" s="12"/>
      <c r="Q154" s="12"/>
      <c r="R154" s="12"/>
      <c r="S154" s="12"/>
      <c r="T154" s="12"/>
      <c r="U154" s="12"/>
      <c r="V154" s="455" t="str">
        <f>IF(AF154&lt;&gt;0,"ü"," ")</f>
        <v> </v>
      </c>
      <c r="W154" s="14"/>
      <c r="X154" s="537">
        <v>9471</v>
      </c>
      <c r="Y154" s="538"/>
      <c r="AA154" s="12"/>
      <c r="AB154" s="12"/>
      <c r="AC154" s="14"/>
      <c r="AD154" s="14"/>
      <c r="AE154" s="12"/>
      <c r="AF154" s="645">
        <f>+AF152</f>
        <v>0</v>
      </c>
      <c r="AG154" s="645"/>
      <c r="AH154" s="645"/>
      <c r="AI154" s="645"/>
      <c r="AJ154" s="645"/>
      <c r="AK154" s="124"/>
      <c r="AM154" s="122" t="s">
        <v>143</v>
      </c>
      <c r="AN154" s="12" t="s">
        <v>144</v>
      </c>
      <c r="AO154" s="12"/>
      <c r="AP154" s="12"/>
      <c r="AQ154" s="12"/>
      <c r="AR154" s="12"/>
      <c r="AS154" s="12"/>
      <c r="AT154" s="12"/>
      <c r="AU154" s="12"/>
      <c r="AV154" s="12"/>
      <c r="AW154" s="12"/>
      <c r="AX154" s="12"/>
      <c r="AY154" s="17" t="s">
        <v>116</v>
      </c>
      <c r="AZ154" s="12"/>
      <c r="BA154" s="12"/>
      <c r="BB154" s="12"/>
      <c r="BC154" s="12"/>
      <c r="BD154" s="12"/>
      <c r="BE154" s="12"/>
      <c r="BF154" s="12"/>
      <c r="BG154" s="12"/>
      <c r="BH154" s="126" t="str">
        <f>IF(BR154&lt;&gt;0,"ü"," ")</f>
        <v> </v>
      </c>
      <c r="BI154" s="14"/>
      <c r="BJ154" s="537">
        <v>9471</v>
      </c>
      <c r="BK154" s="538"/>
      <c r="BM154" s="12"/>
      <c r="BN154" s="12"/>
      <c r="BO154" s="14"/>
      <c r="BP154" s="14"/>
      <c r="BQ154" s="12"/>
      <c r="BR154" s="565">
        <f>BR152</f>
        <v>0</v>
      </c>
      <c r="BS154" s="565"/>
      <c r="BT154" s="565"/>
      <c r="BU154" s="565"/>
      <c r="BV154" s="565"/>
      <c r="BW154" s="124"/>
      <c r="CT154" s="14"/>
      <c r="CU154" s="14"/>
      <c r="CV154" s="14"/>
      <c r="CW154" s="14"/>
      <c r="CX154" s="14"/>
    </row>
    <row r="155" spans="1:102" s="13" customFormat="1" ht="3" customHeight="1">
      <c r="A155" s="122"/>
      <c r="B155" s="12"/>
      <c r="C155" s="12"/>
      <c r="D155" s="12"/>
      <c r="E155" s="12"/>
      <c r="F155" s="12"/>
      <c r="G155" s="12"/>
      <c r="H155" s="12"/>
      <c r="I155" s="12"/>
      <c r="J155" s="12"/>
      <c r="K155" s="12"/>
      <c r="L155" s="12"/>
      <c r="M155" s="12"/>
      <c r="N155" s="12"/>
      <c r="O155" s="12"/>
      <c r="P155" s="17"/>
      <c r="Q155" s="12"/>
      <c r="R155" s="12"/>
      <c r="S155" s="12"/>
      <c r="T155" s="12"/>
      <c r="U155" s="12"/>
      <c r="V155" s="12"/>
      <c r="W155" s="12"/>
      <c r="X155" s="12"/>
      <c r="Y155" s="12"/>
      <c r="AA155" s="12"/>
      <c r="AB155" s="12"/>
      <c r="AC155" s="14"/>
      <c r="AD155" s="14"/>
      <c r="AE155" s="12"/>
      <c r="AF155" s="125"/>
      <c r="AG155" s="125"/>
      <c r="AH155" s="125"/>
      <c r="AI155" s="125"/>
      <c r="AJ155" s="125"/>
      <c r="AK155" s="124"/>
      <c r="AM155" s="122"/>
      <c r="AN155" s="12"/>
      <c r="AO155" s="12"/>
      <c r="AP155" s="12"/>
      <c r="AQ155" s="12"/>
      <c r="AR155" s="12"/>
      <c r="AS155" s="12"/>
      <c r="AT155" s="12"/>
      <c r="AU155" s="12"/>
      <c r="AV155" s="12"/>
      <c r="AW155" s="12"/>
      <c r="AX155" s="12"/>
      <c r="AY155" s="12"/>
      <c r="AZ155" s="12"/>
      <c r="BA155" s="12"/>
      <c r="BB155" s="17"/>
      <c r="BC155" s="12"/>
      <c r="BD155" s="12"/>
      <c r="BE155" s="12"/>
      <c r="BF155" s="12"/>
      <c r="BG155" s="12"/>
      <c r="BH155" s="12"/>
      <c r="BI155" s="12"/>
      <c r="BJ155" s="12"/>
      <c r="BK155" s="12"/>
      <c r="BM155" s="12"/>
      <c r="BN155" s="12"/>
      <c r="BO155" s="14"/>
      <c r="BP155" s="14"/>
      <c r="BQ155" s="12"/>
      <c r="BR155" s="125"/>
      <c r="BS155" s="125"/>
      <c r="BT155" s="125"/>
      <c r="BU155" s="125"/>
      <c r="BV155" s="125"/>
      <c r="BW155" s="124"/>
      <c r="CT155" s="14"/>
      <c r="CU155" s="14"/>
      <c r="CV155" s="14"/>
      <c r="CW155" s="14"/>
      <c r="CX155" s="14"/>
    </row>
    <row r="156" spans="1:102" s="13" customFormat="1" ht="15" customHeight="1">
      <c r="A156" s="122" t="s">
        <v>145</v>
      </c>
      <c r="B156" s="17" t="s">
        <v>146</v>
      </c>
      <c r="C156" s="12"/>
      <c r="D156" s="12"/>
      <c r="E156" s="12"/>
      <c r="F156" s="12"/>
      <c r="G156" s="12"/>
      <c r="H156" s="12"/>
      <c r="I156" s="12"/>
      <c r="J156" s="12"/>
      <c r="K156" s="12"/>
      <c r="L156" s="12"/>
      <c r="M156" s="17" t="s">
        <v>116</v>
      </c>
      <c r="N156" s="12"/>
      <c r="O156" s="12"/>
      <c r="P156" s="12"/>
      <c r="Q156" s="12"/>
      <c r="R156" s="12"/>
      <c r="S156" s="12"/>
      <c r="T156" s="12"/>
      <c r="U156" s="12"/>
      <c r="V156" s="455" t="str">
        <f>IF(AF156&lt;&gt;0,"ü"," ")</f>
        <v> </v>
      </c>
      <c r="W156" s="14"/>
      <c r="X156" s="537">
        <v>9308</v>
      </c>
      <c r="Y156" s="538"/>
      <c r="AA156" s="12"/>
      <c r="AB156" s="12"/>
      <c r="AC156" s="14"/>
      <c r="AD156" s="14"/>
      <c r="AE156" s="12"/>
      <c r="AF156" s="570"/>
      <c r="AG156" s="570"/>
      <c r="AH156" s="570"/>
      <c r="AI156" s="570"/>
      <c r="AJ156" s="570"/>
      <c r="AK156" s="124"/>
      <c r="AM156" s="122" t="s">
        <v>145</v>
      </c>
      <c r="AN156" s="17" t="s">
        <v>146</v>
      </c>
      <c r="AO156" s="12"/>
      <c r="AP156" s="12"/>
      <c r="AQ156" s="12"/>
      <c r="AR156" s="12"/>
      <c r="AS156" s="12"/>
      <c r="AT156" s="12"/>
      <c r="AU156" s="12"/>
      <c r="AV156" s="12"/>
      <c r="AW156" s="12"/>
      <c r="AX156" s="12"/>
      <c r="AY156" s="17" t="s">
        <v>116</v>
      </c>
      <c r="AZ156" s="12"/>
      <c r="BA156" s="12"/>
      <c r="BB156" s="12"/>
      <c r="BC156" s="12"/>
      <c r="BD156" s="12"/>
      <c r="BE156" s="12"/>
      <c r="BF156" s="12"/>
      <c r="BG156" s="12"/>
      <c r="BH156" s="126" t="str">
        <f>IF(BR156&lt;&gt;0,"ü"," ")</f>
        <v> </v>
      </c>
      <c r="BI156" s="14"/>
      <c r="BJ156" s="537">
        <v>9308</v>
      </c>
      <c r="BK156" s="538"/>
      <c r="BM156" s="12"/>
      <c r="BN156" s="12"/>
      <c r="BO156" s="14"/>
      <c r="BP156" s="14"/>
      <c r="BQ156" s="12"/>
      <c r="BR156" s="570">
        <f>AF156</f>
        <v>0</v>
      </c>
      <c r="BS156" s="570"/>
      <c r="BT156" s="570"/>
      <c r="BU156" s="570"/>
      <c r="BV156" s="570"/>
      <c r="BW156" s="124"/>
      <c r="CT156" s="14"/>
      <c r="CU156" s="14"/>
      <c r="CV156" s="14"/>
      <c r="CW156" s="14"/>
      <c r="CX156" s="14"/>
    </row>
    <row r="157" spans="1:102" s="24" customFormat="1" ht="3" customHeight="1">
      <c r="A157" s="132"/>
      <c r="B157" s="84"/>
      <c r="C157" s="84"/>
      <c r="D157" s="84"/>
      <c r="E157" s="84"/>
      <c r="F157" s="84"/>
      <c r="G157" s="84"/>
      <c r="H157" s="84"/>
      <c r="I157" s="84"/>
      <c r="J157" s="84"/>
      <c r="K157" s="84"/>
      <c r="L157" s="84"/>
      <c r="M157" s="84"/>
      <c r="N157" s="84"/>
      <c r="O157" s="84"/>
      <c r="P157" s="133"/>
      <c r="Q157" s="84"/>
      <c r="R157" s="84"/>
      <c r="S157" s="84"/>
      <c r="T157" s="84"/>
      <c r="U157" s="84"/>
      <c r="V157" s="84"/>
      <c r="W157" s="84"/>
      <c r="X157" s="84"/>
      <c r="Y157" s="84"/>
      <c r="Z157" s="84"/>
      <c r="AA157" s="84"/>
      <c r="AB157" s="84"/>
      <c r="AC157" s="84"/>
      <c r="AD157" s="84"/>
      <c r="AE157" s="84"/>
      <c r="AF157" s="84"/>
      <c r="AG157" s="84"/>
      <c r="AH157" s="84"/>
      <c r="AI157" s="84"/>
      <c r="AJ157" s="84"/>
      <c r="AK157" s="86"/>
      <c r="AM157" s="132"/>
      <c r="AN157" s="84"/>
      <c r="AO157" s="84"/>
      <c r="AP157" s="84"/>
      <c r="AQ157" s="84"/>
      <c r="AR157" s="84"/>
      <c r="AS157" s="84"/>
      <c r="AT157" s="84"/>
      <c r="AU157" s="84"/>
      <c r="AV157" s="84"/>
      <c r="AW157" s="84"/>
      <c r="AX157" s="84"/>
      <c r="AY157" s="84"/>
      <c r="AZ157" s="84"/>
      <c r="BA157" s="84"/>
      <c r="BB157" s="133"/>
      <c r="BC157" s="84"/>
      <c r="BD157" s="84"/>
      <c r="BE157" s="84"/>
      <c r="BF157" s="84"/>
      <c r="BG157" s="84"/>
      <c r="BH157" s="84"/>
      <c r="BI157" s="84"/>
      <c r="BJ157" s="84"/>
      <c r="BK157" s="84"/>
      <c r="BL157" s="84"/>
      <c r="BM157" s="84"/>
      <c r="BN157" s="84"/>
      <c r="BO157" s="84"/>
      <c r="BP157" s="84"/>
      <c r="BQ157" s="84"/>
      <c r="BR157" s="84"/>
      <c r="BS157" s="84"/>
      <c r="BT157" s="84"/>
      <c r="BU157" s="84"/>
      <c r="BV157" s="84"/>
      <c r="BW157" s="86"/>
      <c r="CT157" s="7"/>
      <c r="CU157" s="7"/>
      <c r="CV157" s="7"/>
      <c r="CW157" s="7"/>
      <c r="CX157" s="7"/>
    </row>
    <row r="158" spans="1:102" s="24" customFormat="1" ht="4.5" customHeight="1">
      <c r="A158" s="134"/>
      <c r="AM158" s="134"/>
      <c r="CT158" s="7"/>
      <c r="CU158" s="7"/>
      <c r="CV158" s="7"/>
      <c r="CW158" s="7"/>
      <c r="CX158" s="7"/>
    </row>
    <row r="159" spans="1:102" s="24" customFormat="1" ht="15" customHeight="1">
      <c r="A159" s="534" t="s">
        <v>147</v>
      </c>
      <c r="B159" s="535"/>
      <c r="C159" s="535"/>
      <c r="D159" s="535"/>
      <c r="E159" s="535"/>
      <c r="F159" s="535"/>
      <c r="G159" s="535"/>
      <c r="H159" s="535"/>
      <c r="I159" s="535"/>
      <c r="J159" s="535"/>
      <c r="K159" s="535"/>
      <c r="L159" s="535"/>
      <c r="M159" s="535"/>
      <c r="N159" s="535"/>
      <c r="O159" s="535"/>
      <c r="P159" s="535"/>
      <c r="Q159" s="535"/>
      <c r="R159" s="535"/>
      <c r="S159" s="535"/>
      <c r="T159" s="535"/>
      <c r="U159" s="535"/>
      <c r="V159" s="535"/>
      <c r="W159" s="535"/>
      <c r="X159" s="535"/>
      <c r="Y159" s="535"/>
      <c r="Z159" s="535"/>
      <c r="AA159" s="535"/>
      <c r="AB159" s="535"/>
      <c r="AC159" s="535"/>
      <c r="AD159" s="535"/>
      <c r="AE159" s="535"/>
      <c r="AF159" s="535"/>
      <c r="AG159" s="535"/>
      <c r="AH159" s="535"/>
      <c r="AI159" s="535"/>
      <c r="AJ159" s="535"/>
      <c r="AK159" s="536"/>
      <c r="AM159" s="534" t="s">
        <v>147</v>
      </c>
      <c r="AN159" s="535"/>
      <c r="AO159" s="535"/>
      <c r="AP159" s="535"/>
      <c r="AQ159" s="535"/>
      <c r="AR159" s="535"/>
      <c r="AS159" s="535"/>
      <c r="AT159" s="535"/>
      <c r="AU159" s="535"/>
      <c r="AV159" s="535"/>
      <c r="AW159" s="535"/>
      <c r="AX159" s="535"/>
      <c r="AY159" s="535"/>
      <c r="AZ159" s="535"/>
      <c r="BA159" s="535"/>
      <c r="BB159" s="535"/>
      <c r="BC159" s="535"/>
      <c r="BD159" s="535"/>
      <c r="BE159" s="535"/>
      <c r="BF159" s="535"/>
      <c r="BG159" s="535"/>
      <c r="BH159" s="535"/>
      <c r="BI159" s="535"/>
      <c r="BJ159" s="535"/>
      <c r="BK159" s="535"/>
      <c r="BL159" s="535"/>
      <c r="BM159" s="535"/>
      <c r="BN159" s="535"/>
      <c r="BO159" s="535"/>
      <c r="BP159" s="535"/>
      <c r="BQ159" s="535"/>
      <c r="BR159" s="535"/>
      <c r="BS159" s="535"/>
      <c r="BT159" s="535"/>
      <c r="BU159" s="535"/>
      <c r="BV159" s="535"/>
      <c r="BW159" s="536"/>
      <c r="CT159" s="7"/>
      <c r="CU159" s="7"/>
      <c r="CV159" s="7"/>
      <c r="CW159" s="7"/>
      <c r="CX159" s="7"/>
    </row>
    <row r="160" spans="1:102" s="24" customFormat="1" ht="3" customHeight="1">
      <c r="A160" s="88"/>
      <c r="B160" s="89"/>
      <c r="C160" s="89"/>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121"/>
      <c r="AM160" s="88"/>
      <c r="AN160" s="89"/>
      <c r="AO160" s="89"/>
      <c r="AP160" s="89"/>
      <c r="AQ160" s="89"/>
      <c r="AR160" s="89"/>
      <c r="AS160" s="89"/>
      <c r="AT160" s="89"/>
      <c r="AU160" s="89"/>
      <c r="AV160" s="89"/>
      <c r="AW160" s="89"/>
      <c r="AX160" s="89"/>
      <c r="AY160" s="89"/>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c r="BW160" s="121"/>
      <c r="CT160" s="7"/>
      <c r="CU160" s="7"/>
      <c r="CV160" s="7"/>
      <c r="CW160" s="7"/>
      <c r="CX160" s="7"/>
    </row>
    <row r="161" spans="1:102" s="24" customFormat="1" ht="15" customHeight="1">
      <c r="A161" s="130" t="s">
        <v>148</v>
      </c>
      <c r="B161" s="24" t="s">
        <v>149</v>
      </c>
      <c r="C161" s="23"/>
      <c r="D161" s="23"/>
      <c r="E161" s="23"/>
      <c r="F161" s="23"/>
      <c r="G161" s="23"/>
      <c r="H161" s="23"/>
      <c r="I161" s="23"/>
      <c r="J161" s="23"/>
      <c r="K161" s="23"/>
      <c r="L161" s="23"/>
      <c r="M161" s="23"/>
      <c r="N161" s="23"/>
      <c r="O161" s="23"/>
      <c r="P161" s="98" t="s">
        <v>150</v>
      </c>
      <c r="Q161" s="23"/>
      <c r="R161" s="23"/>
      <c r="S161" s="23"/>
      <c r="T161" s="23"/>
      <c r="U161" s="23"/>
      <c r="V161" s="23"/>
      <c r="W161" s="23"/>
      <c r="X161" s="126" t="str">
        <f>IF(AB1311&lt;&gt;0,"ü"," ")</f>
        <v> </v>
      </c>
      <c r="Y161" s="23"/>
      <c r="Z161" s="135" t="s">
        <v>151</v>
      </c>
      <c r="AA161" s="23"/>
      <c r="AB161" s="23"/>
      <c r="AC161" s="23"/>
      <c r="AD161" s="23"/>
      <c r="AE161" s="23"/>
      <c r="AG161" s="23"/>
      <c r="AH161" s="23"/>
      <c r="AI161" s="23"/>
      <c r="AJ161" s="126" t="e">
        <f>IF(#REF!&gt;0,"ü"," ")</f>
        <v>#REF!</v>
      </c>
      <c r="AK161" s="79"/>
      <c r="AM161" s="130" t="s">
        <v>148</v>
      </c>
      <c r="AN161" s="24" t="s">
        <v>149</v>
      </c>
      <c r="AO161" s="23"/>
      <c r="AP161" s="23"/>
      <c r="AQ161" s="23"/>
      <c r="AR161" s="23"/>
      <c r="AS161" s="23"/>
      <c r="AT161" s="23"/>
      <c r="AU161" s="23"/>
      <c r="AV161" s="23"/>
      <c r="AW161" s="23"/>
      <c r="AX161" s="23"/>
      <c r="AY161" s="23"/>
      <c r="AZ161" s="23"/>
      <c r="BA161" s="23"/>
      <c r="BB161" s="98" t="s">
        <v>150</v>
      </c>
      <c r="BC161" s="23"/>
      <c r="BD161" s="23"/>
      <c r="BE161" s="23"/>
      <c r="BF161" s="23"/>
      <c r="BG161" s="23"/>
      <c r="BH161" s="23"/>
      <c r="BI161" s="23"/>
      <c r="BJ161" s="126" t="str">
        <f>IF(AB1311&lt;&gt;0,"ü"," ")</f>
        <v> </v>
      </c>
      <c r="BK161" s="23"/>
      <c r="BL161" s="135" t="s">
        <v>151</v>
      </c>
      <c r="BM161" s="23"/>
      <c r="BN161" s="23"/>
      <c r="BO161" s="23"/>
      <c r="BP161" s="23"/>
      <c r="BQ161" s="23"/>
      <c r="BS161" s="23"/>
      <c r="BT161" s="23"/>
      <c r="BU161" s="23"/>
      <c r="BV161" s="126" t="e">
        <f>IF(#REF!&gt;0,"ü"," ")</f>
        <v>#REF!</v>
      </c>
      <c r="BW161" s="79"/>
      <c r="CT161" s="7"/>
      <c r="CU161" s="7"/>
      <c r="CV161" s="7"/>
      <c r="CW161" s="7"/>
      <c r="CX161" s="7"/>
    </row>
    <row r="162" spans="1:102" s="24" customFormat="1" ht="6" customHeight="1">
      <c r="A162" s="130"/>
      <c r="C162" s="23"/>
      <c r="D162" s="23"/>
      <c r="E162" s="23"/>
      <c r="F162" s="23"/>
      <c r="G162" s="23"/>
      <c r="H162" s="23"/>
      <c r="I162" s="23"/>
      <c r="J162" s="23"/>
      <c r="K162" s="23"/>
      <c r="L162" s="23"/>
      <c r="M162" s="23"/>
      <c r="N162" s="23"/>
      <c r="O162" s="23"/>
      <c r="P162" s="98"/>
      <c r="Q162" s="23"/>
      <c r="R162" s="23"/>
      <c r="S162" s="23"/>
      <c r="T162" s="23"/>
      <c r="U162" s="23"/>
      <c r="V162" s="23"/>
      <c r="W162" s="23"/>
      <c r="X162" s="23"/>
      <c r="Y162" s="23"/>
      <c r="Z162" s="135"/>
      <c r="AA162" s="23"/>
      <c r="AB162" s="23"/>
      <c r="AC162" s="23"/>
      <c r="AD162" s="23"/>
      <c r="AE162" s="23"/>
      <c r="AG162" s="23"/>
      <c r="AH162" s="23"/>
      <c r="AI162" s="23"/>
      <c r="AK162" s="79"/>
      <c r="AM162" s="130"/>
      <c r="AO162" s="23"/>
      <c r="AP162" s="23"/>
      <c r="AQ162" s="23"/>
      <c r="AR162" s="23"/>
      <c r="AS162" s="23"/>
      <c r="AT162" s="23"/>
      <c r="AU162" s="23"/>
      <c r="AV162" s="23"/>
      <c r="AW162" s="23"/>
      <c r="AX162" s="23"/>
      <c r="AY162" s="23"/>
      <c r="AZ162" s="23"/>
      <c r="BA162" s="23"/>
      <c r="BB162" s="98"/>
      <c r="BC162" s="23"/>
      <c r="BD162" s="23"/>
      <c r="BE162" s="23"/>
      <c r="BF162" s="23"/>
      <c r="BG162" s="23"/>
      <c r="BH162" s="23"/>
      <c r="BI162" s="23"/>
      <c r="BJ162" s="23"/>
      <c r="BK162" s="23"/>
      <c r="BL162" s="135"/>
      <c r="BM162" s="23"/>
      <c r="BN162" s="23"/>
      <c r="BO162" s="23"/>
      <c r="BP162" s="23"/>
      <c r="BQ162" s="23"/>
      <c r="BS162" s="23"/>
      <c r="BT162" s="23"/>
      <c r="BU162" s="23"/>
      <c r="BW162" s="79"/>
      <c r="CT162" s="7"/>
      <c r="CU162" s="7"/>
      <c r="CV162" s="7"/>
      <c r="CW162" s="7"/>
      <c r="CX162" s="7"/>
    </row>
    <row r="163" spans="1:102" s="24" customFormat="1" ht="15" customHeight="1">
      <c r="A163" s="130" t="s">
        <v>152</v>
      </c>
      <c r="B163" s="23" t="s">
        <v>625</v>
      </c>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114" t="s">
        <v>153</v>
      </c>
      <c r="AG163" s="23"/>
      <c r="AH163" s="23"/>
      <c r="AI163" s="23"/>
      <c r="AJ163" s="136" t="str">
        <f>IF(AF131&gt;=500000,"ü"," ")</f>
        <v> </v>
      </c>
      <c r="AK163" s="79"/>
      <c r="AM163" s="130" t="s">
        <v>152</v>
      </c>
      <c r="AN163" s="23" t="s">
        <v>625</v>
      </c>
      <c r="AO163" s="23"/>
      <c r="AP163" s="23"/>
      <c r="AQ163" s="23"/>
      <c r="AR163" s="23"/>
      <c r="AS163" s="23"/>
      <c r="AT163" s="23"/>
      <c r="AU163" s="23"/>
      <c r="AV163" s="23"/>
      <c r="AW163" s="23"/>
      <c r="AX163" s="23"/>
      <c r="AY163" s="23"/>
      <c r="AZ163" s="23"/>
      <c r="BA163" s="23"/>
      <c r="BB163" s="23"/>
      <c r="BC163" s="23"/>
      <c r="BD163" s="23"/>
      <c r="BE163" s="23"/>
      <c r="BF163" s="23"/>
      <c r="BG163" s="23"/>
      <c r="BH163" s="23"/>
      <c r="BI163" s="23"/>
      <c r="BJ163" s="23"/>
      <c r="BK163" s="23"/>
      <c r="BL163" s="23"/>
      <c r="BM163" s="23"/>
      <c r="BN163" s="23"/>
      <c r="BO163" s="23"/>
      <c r="BP163" s="23"/>
      <c r="BQ163" s="23"/>
      <c r="BR163" s="114" t="s">
        <v>153</v>
      </c>
      <c r="BS163" s="23"/>
      <c r="BT163" s="23"/>
      <c r="BU163" s="23"/>
      <c r="BV163" s="136" t="str">
        <f>IF(BR131&gt;=500000,"ü"," ")</f>
        <v> </v>
      </c>
      <c r="BW163" s="79"/>
      <c r="CT163" s="7"/>
      <c r="CU163" s="7"/>
      <c r="CV163" s="7"/>
      <c r="CW163" s="7"/>
      <c r="CX163" s="7"/>
    </row>
    <row r="164" spans="1:102" s="24" customFormat="1" ht="3" customHeight="1">
      <c r="A164" s="132"/>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6"/>
      <c r="AM164" s="132"/>
      <c r="AN164" s="84"/>
      <c r="AO164" s="84"/>
      <c r="AP164" s="84"/>
      <c r="AQ164" s="84"/>
      <c r="AR164" s="84"/>
      <c r="AS164" s="84"/>
      <c r="AT164" s="84"/>
      <c r="AU164" s="84"/>
      <c r="AV164" s="84"/>
      <c r="AW164" s="84"/>
      <c r="AX164" s="84"/>
      <c r="AY164" s="84"/>
      <c r="AZ164" s="84"/>
      <c r="BA164" s="84"/>
      <c r="BB164" s="84"/>
      <c r="BC164" s="84"/>
      <c r="BD164" s="84"/>
      <c r="BE164" s="84"/>
      <c r="BF164" s="84"/>
      <c r="BG164" s="84"/>
      <c r="BH164" s="84"/>
      <c r="BI164" s="84"/>
      <c r="BJ164" s="84"/>
      <c r="BK164" s="84"/>
      <c r="BL164" s="84"/>
      <c r="BM164" s="84"/>
      <c r="BN164" s="84"/>
      <c r="BO164" s="84"/>
      <c r="BP164" s="84"/>
      <c r="BQ164" s="84"/>
      <c r="BR164" s="84"/>
      <c r="BS164" s="84"/>
      <c r="BT164" s="84"/>
      <c r="BU164" s="84"/>
      <c r="BV164" s="84"/>
      <c r="BW164" s="86"/>
      <c r="CT164" s="7"/>
      <c r="CU164" s="7"/>
      <c r="CV164" s="7"/>
      <c r="CW164" s="7"/>
      <c r="CX164" s="7"/>
    </row>
    <row r="165" spans="1:102" s="24" customFormat="1" ht="3.75" customHeight="1">
      <c r="A165" s="137"/>
      <c r="AM165" s="137"/>
      <c r="CT165" s="7"/>
      <c r="CU165" s="7"/>
      <c r="CV165" s="7"/>
      <c r="CW165" s="7"/>
      <c r="CX165" s="7"/>
    </row>
    <row r="166" spans="1:102" s="24" customFormat="1" ht="15" customHeight="1">
      <c r="A166" s="534" t="s">
        <v>154</v>
      </c>
      <c r="B166" s="535"/>
      <c r="C166" s="535"/>
      <c r="D166" s="535"/>
      <c r="E166" s="535"/>
      <c r="F166" s="535"/>
      <c r="G166" s="535"/>
      <c r="H166" s="535"/>
      <c r="I166" s="535"/>
      <c r="J166" s="535"/>
      <c r="K166" s="535"/>
      <c r="L166" s="535"/>
      <c r="M166" s="535"/>
      <c r="N166" s="535"/>
      <c r="O166" s="535"/>
      <c r="P166" s="535"/>
      <c r="Q166" s="535"/>
      <c r="R166" s="535"/>
      <c r="S166" s="535"/>
      <c r="T166" s="535"/>
      <c r="U166" s="535"/>
      <c r="V166" s="535"/>
      <c r="W166" s="535"/>
      <c r="X166" s="535"/>
      <c r="Y166" s="535"/>
      <c r="Z166" s="535"/>
      <c r="AA166" s="535"/>
      <c r="AB166" s="535"/>
      <c r="AC166" s="535"/>
      <c r="AD166" s="535"/>
      <c r="AE166" s="535"/>
      <c r="AF166" s="535"/>
      <c r="AG166" s="535"/>
      <c r="AH166" s="535"/>
      <c r="AI166" s="535"/>
      <c r="AJ166" s="535"/>
      <c r="AK166" s="536"/>
      <c r="AM166" s="534" t="s">
        <v>154</v>
      </c>
      <c r="AN166" s="535"/>
      <c r="AO166" s="535"/>
      <c r="AP166" s="535"/>
      <c r="AQ166" s="535"/>
      <c r="AR166" s="535"/>
      <c r="AS166" s="535"/>
      <c r="AT166" s="535"/>
      <c r="AU166" s="535"/>
      <c r="AV166" s="535"/>
      <c r="AW166" s="535"/>
      <c r="AX166" s="535"/>
      <c r="AY166" s="535"/>
      <c r="AZ166" s="535"/>
      <c r="BA166" s="535"/>
      <c r="BB166" s="535"/>
      <c r="BC166" s="535"/>
      <c r="BD166" s="535"/>
      <c r="BE166" s="535"/>
      <c r="BF166" s="535"/>
      <c r="BG166" s="535"/>
      <c r="BH166" s="535"/>
      <c r="BI166" s="535"/>
      <c r="BJ166" s="535"/>
      <c r="BK166" s="535"/>
      <c r="BL166" s="535"/>
      <c r="BM166" s="535"/>
      <c r="BN166" s="535"/>
      <c r="BO166" s="535"/>
      <c r="BP166" s="535"/>
      <c r="BQ166" s="535"/>
      <c r="BR166" s="535"/>
      <c r="BS166" s="535"/>
      <c r="BT166" s="535"/>
      <c r="BU166" s="535"/>
      <c r="BV166" s="535"/>
      <c r="BW166" s="536"/>
      <c r="CT166" s="7"/>
      <c r="CU166" s="7"/>
      <c r="CV166" s="7"/>
      <c r="CW166" s="7"/>
      <c r="CX166" s="7"/>
    </row>
    <row r="167" spans="1:102" s="24" customFormat="1" ht="15" customHeight="1">
      <c r="A167" s="138" t="s">
        <v>626</v>
      </c>
      <c r="B167" s="660">
        <f>I9</f>
        <v>0</v>
      </c>
      <c r="C167" s="659"/>
      <c r="D167" s="659"/>
      <c r="E167" s="659"/>
      <c r="F167" s="659"/>
      <c r="G167" s="659"/>
      <c r="H167" s="659"/>
      <c r="I167" s="659"/>
      <c r="J167" s="659"/>
      <c r="K167" s="659"/>
      <c r="L167" s="659"/>
      <c r="M167" s="659"/>
      <c r="N167" s="659"/>
      <c r="O167" s="659"/>
      <c r="P167" s="659"/>
      <c r="Q167" s="659"/>
      <c r="R167" s="23"/>
      <c r="S167" s="98" t="s">
        <v>155</v>
      </c>
      <c r="T167" s="98"/>
      <c r="U167" s="98"/>
      <c r="V167" s="98"/>
      <c r="W167" s="98"/>
      <c r="X167" s="659" t="str">
        <f>AB92</f>
        <v>.</v>
      </c>
      <c r="Y167" s="659"/>
      <c r="Z167" s="659"/>
      <c r="AA167" s="659"/>
      <c r="AB167" s="659"/>
      <c r="AC167" s="659"/>
      <c r="AD167" s="659"/>
      <c r="AE167" s="659"/>
      <c r="AF167" s="659"/>
      <c r="AG167" s="659"/>
      <c r="AH167" s="659"/>
      <c r="AI167" s="139" t="s">
        <v>156</v>
      </c>
      <c r="AJ167" s="23"/>
      <c r="AK167" s="140"/>
      <c r="AM167" s="138" t="s">
        <v>626</v>
      </c>
      <c r="AN167" s="544">
        <f>B167</f>
        <v>0</v>
      </c>
      <c r="AO167" s="545"/>
      <c r="AP167" s="545"/>
      <c r="AQ167" s="545"/>
      <c r="AR167" s="545"/>
      <c r="AS167" s="545"/>
      <c r="AT167" s="545"/>
      <c r="AU167" s="545"/>
      <c r="AV167" s="545"/>
      <c r="AW167" s="545"/>
      <c r="AX167" s="545"/>
      <c r="AY167" s="545"/>
      <c r="AZ167" s="545"/>
      <c r="BA167" s="545"/>
      <c r="BB167" s="545"/>
      <c r="BC167" s="545"/>
      <c r="BD167" s="23"/>
      <c r="BE167" s="98" t="s">
        <v>155</v>
      </c>
      <c r="BF167" s="98"/>
      <c r="BG167" s="98"/>
      <c r="BH167" s="98"/>
      <c r="BI167" s="98"/>
      <c r="BJ167" s="545" t="str">
        <f>X167</f>
        <v>.</v>
      </c>
      <c r="BK167" s="545"/>
      <c r="BL167" s="545"/>
      <c r="BM167" s="545"/>
      <c r="BN167" s="545"/>
      <c r="BO167" s="545"/>
      <c r="BP167" s="545"/>
      <c r="BQ167" s="545"/>
      <c r="BR167" s="545"/>
      <c r="BS167" s="545"/>
      <c r="BT167" s="545"/>
      <c r="BU167" s="139" t="s">
        <v>156</v>
      </c>
      <c r="BV167" s="23"/>
      <c r="BW167" s="140"/>
      <c r="CT167" s="7"/>
      <c r="CU167" s="7"/>
      <c r="CV167" s="7"/>
      <c r="CW167" s="7"/>
      <c r="CX167" s="7"/>
    </row>
    <row r="168" spans="1:102" s="24" customFormat="1" ht="11.25" customHeight="1">
      <c r="A168" s="566" t="s">
        <v>654</v>
      </c>
      <c r="B168" s="567"/>
      <c r="C168" s="567"/>
      <c r="D168" s="567"/>
      <c r="E168" s="567"/>
      <c r="F168" s="567"/>
      <c r="G168" s="567"/>
      <c r="H168" s="567"/>
      <c r="I168" s="567"/>
      <c r="J168" s="567"/>
      <c r="K168" s="567"/>
      <c r="L168" s="567"/>
      <c r="M168" s="567"/>
      <c r="N168" s="567"/>
      <c r="O168" s="567"/>
      <c r="P168" s="567"/>
      <c r="Q168" s="567"/>
      <c r="R168" s="567"/>
      <c r="S168" s="567"/>
      <c r="T168" s="567"/>
      <c r="U168" s="567"/>
      <c r="V168" s="567"/>
      <c r="W168" s="567"/>
      <c r="X168" s="567"/>
      <c r="Y168" s="567"/>
      <c r="Z168" s="567"/>
      <c r="AA168" s="567"/>
      <c r="AB168" s="567"/>
      <c r="AC168" s="567"/>
      <c r="AD168" s="567"/>
      <c r="AE168" s="567"/>
      <c r="AF168" s="567"/>
      <c r="AG168" s="567"/>
      <c r="AH168" s="567"/>
      <c r="AI168" s="567"/>
      <c r="AJ168" s="567"/>
      <c r="AK168" s="141"/>
      <c r="AM168" s="566" t="s">
        <v>654</v>
      </c>
      <c r="AN168" s="567"/>
      <c r="AO168" s="567"/>
      <c r="AP168" s="567"/>
      <c r="AQ168" s="567"/>
      <c r="AR168" s="567"/>
      <c r="AS168" s="567"/>
      <c r="AT168" s="567"/>
      <c r="AU168" s="567"/>
      <c r="AV168" s="567"/>
      <c r="AW168" s="567"/>
      <c r="AX168" s="567"/>
      <c r="AY168" s="567"/>
      <c r="AZ168" s="567"/>
      <c r="BA168" s="567"/>
      <c r="BB168" s="567"/>
      <c r="BC168" s="567"/>
      <c r="BD168" s="567"/>
      <c r="BE168" s="567"/>
      <c r="BF168" s="567"/>
      <c r="BG168" s="567"/>
      <c r="BH168" s="567"/>
      <c r="BI168" s="567"/>
      <c r="BJ168" s="567"/>
      <c r="BK168" s="567"/>
      <c r="BL168" s="567"/>
      <c r="BM168" s="567"/>
      <c r="BN168" s="567"/>
      <c r="BO168" s="567"/>
      <c r="BP168" s="567"/>
      <c r="BQ168" s="567"/>
      <c r="BR168" s="567"/>
      <c r="BS168" s="567"/>
      <c r="BT168" s="567"/>
      <c r="BU168" s="567"/>
      <c r="BV168" s="567"/>
      <c r="BW168" s="141"/>
      <c r="CT168" s="7"/>
      <c r="CU168" s="7"/>
      <c r="CV168" s="7"/>
      <c r="CW168" s="7"/>
      <c r="CX168" s="7"/>
    </row>
    <row r="169" spans="1:102" s="24" customFormat="1" ht="11.25" customHeight="1">
      <c r="A169" s="568"/>
      <c r="B169" s="567"/>
      <c r="C169" s="567"/>
      <c r="D169" s="567"/>
      <c r="E169" s="567"/>
      <c r="F169" s="567"/>
      <c r="G169" s="567"/>
      <c r="H169" s="567"/>
      <c r="I169" s="567"/>
      <c r="J169" s="567"/>
      <c r="K169" s="567"/>
      <c r="L169" s="567"/>
      <c r="M169" s="567"/>
      <c r="N169" s="567"/>
      <c r="O169" s="567"/>
      <c r="P169" s="567"/>
      <c r="Q169" s="567"/>
      <c r="R169" s="567"/>
      <c r="S169" s="567"/>
      <c r="T169" s="567"/>
      <c r="U169" s="567"/>
      <c r="V169" s="567"/>
      <c r="W169" s="567"/>
      <c r="X169" s="567"/>
      <c r="Y169" s="567"/>
      <c r="Z169" s="567"/>
      <c r="AA169" s="567"/>
      <c r="AB169" s="567"/>
      <c r="AC169" s="567"/>
      <c r="AD169" s="567"/>
      <c r="AE169" s="567"/>
      <c r="AF169" s="567"/>
      <c r="AG169" s="567"/>
      <c r="AH169" s="567"/>
      <c r="AI169" s="567"/>
      <c r="AJ169" s="567"/>
      <c r="AK169" s="141"/>
      <c r="AM169" s="568"/>
      <c r="AN169" s="567"/>
      <c r="AO169" s="567"/>
      <c r="AP169" s="567"/>
      <c r="AQ169" s="567"/>
      <c r="AR169" s="567"/>
      <c r="AS169" s="567"/>
      <c r="AT169" s="567"/>
      <c r="AU169" s="567"/>
      <c r="AV169" s="567"/>
      <c r="AW169" s="567"/>
      <c r="AX169" s="567"/>
      <c r="AY169" s="567"/>
      <c r="AZ169" s="567"/>
      <c r="BA169" s="567"/>
      <c r="BB169" s="567"/>
      <c r="BC169" s="567"/>
      <c r="BD169" s="567"/>
      <c r="BE169" s="567"/>
      <c r="BF169" s="567"/>
      <c r="BG169" s="567"/>
      <c r="BH169" s="567"/>
      <c r="BI169" s="567"/>
      <c r="BJ169" s="567"/>
      <c r="BK169" s="567"/>
      <c r="BL169" s="567"/>
      <c r="BM169" s="567"/>
      <c r="BN169" s="567"/>
      <c r="BO169" s="567"/>
      <c r="BP169" s="567"/>
      <c r="BQ169" s="567"/>
      <c r="BR169" s="567"/>
      <c r="BS169" s="567"/>
      <c r="BT169" s="567"/>
      <c r="BU169" s="567"/>
      <c r="BV169" s="567"/>
      <c r="BW169" s="141"/>
      <c r="CT169" s="7"/>
      <c r="CU169" s="7"/>
      <c r="CV169" s="7"/>
      <c r="CW169" s="7"/>
      <c r="CX169" s="7"/>
    </row>
    <row r="170" spans="1:102" s="24" customFormat="1" ht="11.25" customHeight="1">
      <c r="A170" s="568"/>
      <c r="B170" s="567"/>
      <c r="C170" s="567"/>
      <c r="D170" s="567"/>
      <c r="E170" s="567"/>
      <c r="F170" s="567"/>
      <c r="G170" s="567"/>
      <c r="H170" s="567"/>
      <c r="I170" s="567"/>
      <c r="J170" s="567"/>
      <c r="K170" s="567"/>
      <c r="L170" s="567"/>
      <c r="M170" s="567"/>
      <c r="N170" s="567"/>
      <c r="O170" s="567"/>
      <c r="P170" s="567"/>
      <c r="Q170" s="567"/>
      <c r="R170" s="567"/>
      <c r="S170" s="567"/>
      <c r="T170" s="567"/>
      <c r="U170" s="567"/>
      <c r="V170" s="567"/>
      <c r="W170" s="567"/>
      <c r="X170" s="567"/>
      <c r="Y170" s="567"/>
      <c r="Z170" s="567"/>
      <c r="AA170" s="567"/>
      <c r="AB170" s="567"/>
      <c r="AC170" s="567"/>
      <c r="AD170" s="567"/>
      <c r="AE170" s="567"/>
      <c r="AF170" s="567"/>
      <c r="AG170" s="567"/>
      <c r="AH170" s="567"/>
      <c r="AI170" s="567"/>
      <c r="AJ170" s="567"/>
      <c r="AK170" s="141"/>
      <c r="AM170" s="568"/>
      <c r="AN170" s="567"/>
      <c r="AO170" s="567"/>
      <c r="AP170" s="567"/>
      <c r="AQ170" s="567"/>
      <c r="AR170" s="567"/>
      <c r="AS170" s="567"/>
      <c r="AT170" s="567"/>
      <c r="AU170" s="567"/>
      <c r="AV170" s="567"/>
      <c r="AW170" s="567"/>
      <c r="AX170" s="567"/>
      <c r="AY170" s="567"/>
      <c r="AZ170" s="567"/>
      <c r="BA170" s="567"/>
      <c r="BB170" s="567"/>
      <c r="BC170" s="567"/>
      <c r="BD170" s="567"/>
      <c r="BE170" s="567"/>
      <c r="BF170" s="567"/>
      <c r="BG170" s="567"/>
      <c r="BH170" s="567"/>
      <c r="BI170" s="567"/>
      <c r="BJ170" s="567"/>
      <c r="BK170" s="567"/>
      <c r="BL170" s="567"/>
      <c r="BM170" s="567"/>
      <c r="BN170" s="567"/>
      <c r="BO170" s="567"/>
      <c r="BP170" s="567"/>
      <c r="BQ170" s="567"/>
      <c r="BR170" s="567"/>
      <c r="BS170" s="567"/>
      <c r="BT170" s="567"/>
      <c r="BU170" s="567"/>
      <c r="BV170" s="567"/>
      <c r="BW170" s="141"/>
      <c r="CT170" s="7"/>
      <c r="CU170" s="7"/>
      <c r="CV170" s="7"/>
      <c r="CW170" s="7"/>
      <c r="CX170" s="7"/>
    </row>
    <row r="171" spans="1:102" s="24" customFormat="1" ht="11.25" customHeight="1">
      <c r="A171" s="568"/>
      <c r="B171" s="567"/>
      <c r="C171" s="567"/>
      <c r="D171" s="567"/>
      <c r="E171" s="567"/>
      <c r="F171" s="567"/>
      <c r="G171" s="567"/>
      <c r="H171" s="567"/>
      <c r="I171" s="567"/>
      <c r="J171" s="567"/>
      <c r="K171" s="567"/>
      <c r="L171" s="567"/>
      <c r="M171" s="567"/>
      <c r="N171" s="567"/>
      <c r="O171" s="567"/>
      <c r="P171" s="567"/>
      <c r="Q171" s="567"/>
      <c r="R171" s="567"/>
      <c r="S171" s="567"/>
      <c r="T171" s="567"/>
      <c r="U171" s="567"/>
      <c r="V171" s="567"/>
      <c r="W171" s="567"/>
      <c r="X171" s="567"/>
      <c r="Y171" s="567"/>
      <c r="Z171" s="567"/>
      <c r="AA171" s="567"/>
      <c r="AB171" s="567"/>
      <c r="AC171" s="567"/>
      <c r="AD171" s="567"/>
      <c r="AE171" s="567"/>
      <c r="AF171" s="567"/>
      <c r="AG171" s="567"/>
      <c r="AH171" s="567"/>
      <c r="AI171" s="567"/>
      <c r="AJ171" s="567"/>
      <c r="AK171" s="141"/>
      <c r="AM171" s="568"/>
      <c r="AN171" s="567"/>
      <c r="AO171" s="567"/>
      <c r="AP171" s="567"/>
      <c r="AQ171" s="567"/>
      <c r="AR171" s="567"/>
      <c r="AS171" s="567"/>
      <c r="AT171" s="567"/>
      <c r="AU171" s="567"/>
      <c r="AV171" s="567"/>
      <c r="AW171" s="567"/>
      <c r="AX171" s="567"/>
      <c r="AY171" s="567"/>
      <c r="AZ171" s="567"/>
      <c r="BA171" s="567"/>
      <c r="BB171" s="567"/>
      <c r="BC171" s="567"/>
      <c r="BD171" s="567"/>
      <c r="BE171" s="567"/>
      <c r="BF171" s="567"/>
      <c r="BG171" s="567"/>
      <c r="BH171" s="567"/>
      <c r="BI171" s="567"/>
      <c r="BJ171" s="567"/>
      <c r="BK171" s="567"/>
      <c r="BL171" s="567"/>
      <c r="BM171" s="567"/>
      <c r="BN171" s="567"/>
      <c r="BO171" s="567"/>
      <c r="BP171" s="567"/>
      <c r="BQ171" s="567"/>
      <c r="BR171" s="567"/>
      <c r="BS171" s="567"/>
      <c r="BT171" s="567"/>
      <c r="BU171" s="567"/>
      <c r="BV171" s="567"/>
      <c r="BW171" s="141"/>
      <c r="CT171" s="7"/>
      <c r="CU171" s="7"/>
      <c r="CV171" s="7"/>
      <c r="CW171" s="7"/>
      <c r="CX171" s="7"/>
    </row>
    <row r="172" spans="1:102" s="24" customFormat="1" ht="6" customHeight="1">
      <c r="A172" s="70"/>
      <c r="AK172" s="141"/>
      <c r="AM172" s="70"/>
      <c r="BW172" s="141"/>
      <c r="CT172" s="7"/>
      <c r="CU172" s="7"/>
      <c r="CV172" s="7"/>
      <c r="CW172" s="7"/>
      <c r="CX172" s="7"/>
    </row>
    <row r="173" spans="1:102" s="24" customFormat="1" ht="10.5" customHeight="1">
      <c r="A173" s="142" t="s">
        <v>157</v>
      </c>
      <c r="B173" s="143"/>
      <c r="I173" s="143"/>
      <c r="J173" s="143"/>
      <c r="K173" s="143"/>
      <c r="L173" s="143"/>
      <c r="M173" s="143"/>
      <c r="N173" s="143"/>
      <c r="O173" s="143"/>
      <c r="P173" s="143"/>
      <c r="Q173" s="143"/>
      <c r="R173" s="143"/>
      <c r="S173" s="143"/>
      <c r="T173" s="143"/>
      <c r="U173" s="143"/>
      <c r="V173" s="143"/>
      <c r="W173" s="143"/>
      <c r="X173" s="143"/>
      <c r="Y173" s="143"/>
      <c r="Z173" s="143"/>
      <c r="AA173" s="143"/>
      <c r="AB173" s="143"/>
      <c r="AC173" s="143"/>
      <c r="AD173" s="143"/>
      <c r="AE173" s="143"/>
      <c r="AF173" s="143"/>
      <c r="AG173" s="143"/>
      <c r="AH173" s="143"/>
      <c r="AI173" s="143"/>
      <c r="AJ173" s="143"/>
      <c r="AK173" s="141"/>
      <c r="AM173" s="142" t="s">
        <v>157</v>
      </c>
      <c r="AN173" s="143"/>
      <c r="AU173" s="143"/>
      <c r="AV173" s="143"/>
      <c r="AW173" s="143"/>
      <c r="AX173" s="143"/>
      <c r="AY173" s="143"/>
      <c r="AZ173" s="143"/>
      <c r="BA173" s="143"/>
      <c r="BB173" s="143"/>
      <c r="BC173" s="143"/>
      <c r="BD173" s="143"/>
      <c r="BE173" s="143"/>
      <c r="BF173" s="143"/>
      <c r="BG173" s="143"/>
      <c r="BH173" s="143"/>
      <c r="BI173" s="143"/>
      <c r="BJ173" s="143"/>
      <c r="BK173" s="143"/>
      <c r="BL173" s="143"/>
      <c r="BM173" s="143"/>
      <c r="BN173" s="143"/>
      <c r="BO173" s="143"/>
      <c r="BP173" s="143"/>
      <c r="BQ173" s="143"/>
      <c r="BR173" s="143"/>
      <c r="BS173" s="143"/>
      <c r="BT173" s="143"/>
      <c r="BU173" s="143"/>
      <c r="BV173" s="143"/>
      <c r="BW173" s="141"/>
      <c r="CT173" s="7"/>
      <c r="CU173" s="7"/>
      <c r="CV173" s="7"/>
      <c r="CW173" s="7"/>
      <c r="CX173" s="7"/>
    </row>
    <row r="174" spans="1:102" s="24" customFormat="1" ht="12.75" customHeight="1">
      <c r="A174" s="142" t="s">
        <v>158</v>
      </c>
      <c r="B174" s="143"/>
      <c r="I174" s="143"/>
      <c r="J174" s="143"/>
      <c r="K174" s="143"/>
      <c r="L174" s="143"/>
      <c r="M174" s="143"/>
      <c r="N174" s="143"/>
      <c r="O174" s="143"/>
      <c r="P174" s="143"/>
      <c r="Q174" s="143"/>
      <c r="R174" s="143"/>
      <c r="S174" s="143"/>
      <c r="T174" s="143"/>
      <c r="U174" s="143"/>
      <c r="V174" s="143"/>
      <c r="W174" s="143"/>
      <c r="X174" s="143"/>
      <c r="Y174" s="143"/>
      <c r="Z174" s="143"/>
      <c r="AA174" s="143"/>
      <c r="AB174" s="143"/>
      <c r="AC174" s="143"/>
      <c r="AD174" s="143"/>
      <c r="AE174" s="143"/>
      <c r="AF174" s="143"/>
      <c r="AG174" s="143"/>
      <c r="AH174" s="143"/>
      <c r="AI174" s="143"/>
      <c r="AJ174" s="143"/>
      <c r="AK174" s="141"/>
      <c r="AM174" s="142" t="s">
        <v>158</v>
      </c>
      <c r="AN174" s="143"/>
      <c r="AU174" s="143"/>
      <c r="AV174" s="143"/>
      <c r="AW174" s="143"/>
      <c r="AX174" s="143"/>
      <c r="AY174" s="143"/>
      <c r="AZ174" s="143"/>
      <c r="BA174" s="143"/>
      <c r="BB174" s="143"/>
      <c r="BC174" s="143"/>
      <c r="BD174" s="143"/>
      <c r="BE174" s="143"/>
      <c r="BF174" s="143"/>
      <c r="BG174" s="143"/>
      <c r="BH174" s="143"/>
      <c r="BI174" s="143"/>
      <c r="BJ174" s="143"/>
      <c r="BK174" s="143"/>
      <c r="BL174" s="143"/>
      <c r="BM174" s="143"/>
      <c r="BN174" s="143"/>
      <c r="BO174" s="143"/>
      <c r="BP174" s="143"/>
      <c r="BQ174" s="143"/>
      <c r="BR174" s="143"/>
      <c r="BS174" s="143"/>
      <c r="BT174" s="143"/>
      <c r="BU174" s="143"/>
      <c r="BV174" s="143"/>
      <c r="BW174" s="141"/>
      <c r="CT174" s="7"/>
      <c r="CU174" s="7"/>
      <c r="CV174" s="7"/>
      <c r="CW174" s="7"/>
      <c r="CX174" s="7"/>
    </row>
    <row r="175" spans="1:102" s="24" customFormat="1" ht="15" customHeight="1">
      <c r="A175" s="70" t="s">
        <v>627</v>
      </c>
      <c r="B175" s="143"/>
      <c r="F175" s="665">
        <f ca="1">NOW()</f>
        <v>40967.06213668981</v>
      </c>
      <c r="G175" s="665"/>
      <c r="H175" s="665"/>
      <c r="I175" s="665"/>
      <c r="J175" s="665"/>
      <c r="K175" s="665"/>
      <c r="L175" s="143"/>
      <c r="M175" s="143"/>
      <c r="N175" s="143"/>
      <c r="O175" s="143"/>
      <c r="P175" s="143"/>
      <c r="Q175" s="143"/>
      <c r="R175" s="143"/>
      <c r="S175" s="143"/>
      <c r="T175" s="143"/>
      <c r="U175" s="143"/>
      <c r="V175" s="143"/>
      <c r="W175" s="143"/>
      <c r="X175" s="143"/>
      <c r="Y175" s="23" t="s">
        <v>159</v>
      </c>
      <c r="Z175" s="143"/>
      <c r="AA175" s="143"/>
      <c r="AB175" s="143"/>
      <c r="AC175" s="540"/>
      <c r="AD175" s="540"/>
      <c r="AE175" s="540"/>
      <c r="AF175" s="540"/>
      <c r="AG175" s="540"/>
      <c r="AH175" s="540"/>
      <c r="AI175" s="540"/>
      <c r="AJ175" s="540"/>
      <c r="AK175" s="141"/>
      <c r="AM175" s="70" t="s">
        <v>627</v>
      </c>
      <c r="AN175" s="143"/>
      <c r="AR175" s="569">
        <f ca="1">NOW()</f>
        <v>40967.06213668981</v>
      </c>
      <c r="AS175" s="569"/>
      <c r="AT175" s="569"/>
      <c r="AU175" s="569"/>
      <c r="AV175" s="569"/>
      <c r="AW175" s="569"/>
      <c r="AX175" s="143"/>
      <c r="AY175" s="143"/>
      <c r="AZ175" s="143"/>
      <c r="BA175" s="143"/>
      <c r="BB175" s="143"/>
      <c r="BC175" s="143"/>
      <c r="BD175" s="143"/>
      <c r="BE175" s="143"/>
      <c r="BF175" s="143"/>
      <c r="BG175" s="143"/>
      <c r="BH175" s="143"/>
      <c r="BI175" s="143"/>
      <c r="BJ175" s="143"/>
      <c r="BK175" s="23" t="s">
        <v>159</v>
      </c>
      <c r="BL175" s="143"/>
      <c r="BM175" s="143"/>
      <c r="BN175" s="143"/>
      <c r="BO175" s="540"/>
      <c r="BP175" s="540"/>
      <c r="BQ175" s="540"/>
      <c r="BR175" s="540"/>
      <c r="BS175" s="540"/>
      <c r="BT175" s="540"/>
      <c r="BU175" s="540"/>
      <c r="BV175" s="540"/>
      <c r="BW175" s="141"/>
      <c r="CT175" s="7"/>
      <c r="CU175" s="7"/>
      <c r="CV175" s="7"/>
      <c r="CW175" s="7"/>
      <c r="CX175" s="7"/>
    </row>
    <row r="176" spans="1:102" s="24" customFormat="1" ht="3" customHeight="1">
      <c r="A176" s="83"/>
      <c r="B176" s="84"/>
      <c r="C176" s="540"/>
      <c r="D176" s="540"/>
      <c r="E176" s="540"/>
      <c r="F176" s="540"/>
      <c r="G176" s="540"/>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6"/>
      <c r="AM176" s="83"/>
      <c r="AN176" s="84"/>
      <c r="AO176" s="540"/>
      <c r="AP176" s="540"/>
      <c r="AQ176" s="540"/>
      <c r="AR176" s="540"/>
      <c r="AS176" s="540"/>
      <c r="AT176" s="84"/>
      <c r="AU176" s="84"/>
      <c r="AV176" s="84"/>
      <c r="AW176" s="84"/>
      <c r="AX176" s="84"/>
      <c r="AY176" s="84"/>
      <c r="AZ176" s="84"/>
      <c r="BA176" s="84"/>
      <c r="BB176" s="84"/>
      <c r="BC176" s="84"/>
      <c r="BD176" s="84"/>
      <c r="BE176" s="84"/>
      <c r="BF176" s="84"/>
      <c r="BG176" s="84"/>
      <c r="BH176" s="84"/>
      <c r="BI176" s="84"/>
      <c r="BJ176" s="84"/>
      <c r="BK176" s="84"/>
      <c r="BL176" s="84"/>
      <c r="BM176" s="84"/>
      <c r="BN176" s="84"/>
      <c r="BO176" s="84"/>
      <c r="BP176" s="84"/>
      <c r="BQ176" s="84"/>
      <c r="BR176" s="84"/>
      <c r="BS176" s="84"/>
      <c r="BT176" s="84"/>
      <c r="BU176" s="84"/>
      <c r="BV176" s="84"/>
      <c r="BW176" s="86"/>
      <c r="CT176" s="7"/>
      <c r="CU176" s="7"/>
      <c r="CV176" s="7"/>
      <c r="CW176" s="7"/>
      <c r="CX176" s="7"/>
    </row>
    <row r="177" spans="98:102" s="24" customFormat="1" ht="4.5" customHeight="1">
      <c r="CT177" s="7"/>
      <c r="CU177" s="7"/>
      <c r="CV177" s="7"/>
      <c r="CW177" s="7"/>
      <c r="CX177" s="7"/>
    </row>
    <row r="178" spans="1:102" s="24" customFormat="1" ht="15.75">
      <c r="A178" s="541" t="s">
        <v>160</v>
      </c>
      <c r="B178" s="542"/>
      <c r="C178" s="542"/>
      <c r="D178" s="542"/>
      <c r="E178" s="542"/>
      <c r="F178" s="542"/>
      <c r="G178" s="542"/>
      <c r="H178" s="542"/>
      <c r="I178" s="542"/>
      <c r="J178" s="542"/>
      <c r="K178" s="542"/>
      <c r="L178" s="542"/>
      <c r="M178" s="542"/>
      <c r="N178" s="542"/>
      <c r="O178" s="542"/>
      <c r="P178" s="542"/>
      <c r="Q178" s="542"/>
      <c r="R178" s="542"/>
      <c r="S178" s="542"/>
      <c r="T178" s="542"/>
      <c r="U178" s="542"/>
      <c r="V178" s="542"/>
      <c r="W178" s="542"/>
      <c r="X178" s="542"/>
      <c r="Y178" s="542"/>
      <c r="Z178" s="542"/>
      <c r="AA178" s="542"/>
      <c r="AB178" s="542"/>
      <c r="AC178" s="542"/>
      <c r="AD178" s="542"/>
      <c r="AE178" s="542"/>
      <c r="AF178" s="542"/>
      <c r="AG178" s="542"/>
      <c r="AH178" s="542"/>
      <c r="AI178" s="542"/>
      <c r="AJ178" s="542"/>
      <c r="AK178" s="543"/>
      <c r="AM178" s="541" t="s">
        <v>160</v>
      </c>
      <c r="AN178" s="542"/>
      <c r="AO178" s="542"/>
      <c r="AP178" s="542"/>
      <c r="AQ178" s="542"/>
      <c r="AR178" s="542"/>
      <c r="AS178" s="542"/>
      <c r="AT178" s="542"/>
      <c r="AU178" s="542"/>
      <c r="AV178" s="542"/>
      <c r="AW178" s="542"/>
      <c r="AX178" s="542"/>
      <c r="AY178" s="542"/>
      <c r="AZ178" s="542"/>
      <c r="BA178" s="542"/>
      <c r="BB178" s="542"/>
      <c r="BC178" s="542"/>
      <c r="BD178" s="542"/>
      <c r="BE178" s="542"/>
      <c r="BF178" s="542"/>
      <c r="BG178" s="542"/>
      <c r="BH178" s="542"/>
      <c r="BI178" s="542"/>
      <c r="BJ178" s="542"/>
      <c r="BK178" s="542"/>
      <c r="BL178" s="542"/>
      <c r="BM178" s="542"/>
      <c r="BN178" s="542"/>
      <c r="BO178" s="542"/>
      <c r="BP178" s="542"/>
      <c r="BQ178" s="542"/>
      <c r="BR178" s="542"/>
      <c r="BS178" s="542"/>
      <c r="BT178" s="542"/>
      <c r="BU178" s="542"/>
      <c r="BV178" s="542"/>
      <c r="BW178" s="543"/>
      <c r="CT178" s="7"/>
      <c r="CU178" s="7"/>
      <c r="CV178" s="7"/>
      <c r="CW178" s="7"/>
      <c r="CX178" s="7"/>
    </row>
    <row r="179" spans="1:102" s="24" customFormat="1" ht="14.25">
      <c r="A179" s="70"/>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79"/>
      <c r="AM179" s="70"/>
      <c r="AN179" s="23"/>
      <c r="AO179" s="23"/>
      <c r="AP179" s="23"/>
      <c r="AQ179" s="23"/>
      <c r="AR179" s="23"/>
      <c r="AS179" s="23"/>
      <c r="AT179" s="23"/>
      <c r="AU179" s="23"/>
      <c r="AV179" s="23"/>
      <c r="AW179" s="23"/>
      <c r="AX179" s="23"/>
      <c r="AY179" s="23"/>
      <c r="AZ179" s="23"/>
      <c r="BA179" s="23"/>
      <c r="BB179" s="23"/>
      <c r="BC179" s="23"/>
      <c r="BD179" s="23"/>
      <c r="BE179" s="23"/>
      <c r="BF179" s="23"/>
      <c r="BG179" s="23"/>
      <c r="BH179" s="23"/>
      <c r="BI179" s="23"/>
      <c r="BJ179" s="23"/>
      <c r="BK179" s="23"/>
      <c r="BL179" s="23"/>
      <c r="BM179" s="23"/>
      <c r="BN179" s="23"/>
      <c r="BO179" s="23"/>
      <c r="BP179" s="23"/>
      <c r="BQ179" s="23"/>
      <c r="BR179" s="23"/>
      <c r="BS179" s="23"/>
      <c r="BT179" s="23"/>
      <c r="BU179" s="23"/>
      <c r="BV179" s="23"/>
      <c r="BW179" s="79"/>
      <c r="CT179" s="7"/>
      <c r="CU179" s="7"/>
      <c r="CV179" s="7"/>
      <c r="CW179" s="7"/>
      <c r="CX179" s="7"/>
    </row>
    <row r="180" spans="1:102" s="24" customFormat="1" ht="15" customHeight="1">
      <c r="A180" s="70" t="s">
        <v>161</v>
      </c>
      <c r="B180" s="23"/>
      <c r="C180" s="23"/>
      <c r="D180" s="23"/>
      <c r="E180" s="540"/>
      <c r="F180" s="540"/>
      <c r="G180" s="540"/>
      <c r="H180" s="540"/>
      <c r="I180" s="540"/>
      <c r="J180" s="540"/>
      <c r="K180" s="540"/>
      <c r="L180" s="540"/>
      <c r="M180" s="540"/>
      <c r="N180" s="23"/>
      <c r="O180" s="23"/>
      <c r="P180" s="540"/>
      <c r="Q180" s="540"/>
      <c r="R180" s="540"/>
      <c r="S180" s="540"/>
      <c r="T180" s="540"/>
      <c r="U180" s="540"/>
      <c r="V180" s="540"/>
      <c r="W180" s="540"/>
      <c r="X180" s="540"/>
      <c r="Y180" s="540"/>
      <c r="Z180" s="540"/>
      <c r="AA180" s="540"/>
      <c r="AB180" s="23"/>
      <c r="AC180" s="23"/>
      <c r="AD180" s="23"/>
      <c r="AE180" s="23"/>
      <c r="AF180" s="23"/>
      <c r="AG180" s="23"/>
      <c r="AH180" s="23"/>
      <c r="AI180" s="23"/>
      <c r="AJ180" s="23"/>
      <c r="AK180" s="79"/>
      <c r="AM180" s="70" t="s">
        <v>161</v>
      </c>
      <c r="AN180" s="23"/>
      <c r="AO180" s="23"/>
      <c r="AP180" s="23"/>
      <c r="AQ180" s="540"/>
      <c r="AR180" s="540"/>
      <c r="AS180" s="540"/>
      <c r="AT180" s="540"/>
      <c r="AU180" s="540"/>
      <c r="AV180" s="540"/>
      <c r="AW180" s="540"/>
      <c r="AX180" s="540"/>
      <c r="AY180" s="540"/>
      <c r="AZ180" s="23"/>
      <c r="BA180" s="23"/>
      <c r="BB180" s="540"/>
      <c r="BC180" s="540"/>
      <c r="BD180" s="540"/>
      <c r="BE180" s="540"/>
      <c r="BF180" s="540"/>
      <c r="BG180" s="540"/>
      <c r="BH180" s="540"/>
      <c r="BI180" s="540"/>
      <c r="BJ180" s="540"/>
      <c r="BK180" s="540"/>
      <c r="BL180" s="540"/>
      <c r="BM180" s="540"/>
      <c r="BN180" s="23"/>
      <c r="BO180" s="23"/>
      <c r="BP180" s="23"/>
      <c r="BQ180" s="23"/>
      <c r="BR180" s="23"/>
      <c r="BS180" s="23"/>
      <c r="BT180" s="23"/>
      <c r="BU180" s="23"/>
      <c r="BV180" s="23"/>
      <c r="BW180" s="79"/>
      <c r="CT180" s="7"/>
      <c r="CU180" s="7"/>
      <c r="CV180" s="7"/>
      <c r="CW180" s="7"/>
      <c r="CX180" s="7"/>
    </row>
    <row r="181" spans="1:102" s="24" customFormat="1" ht="15" customHeight="1">
      <c r="A181" s="70" t="s">
        <v>627</v>
      </c>
      <c r="B181" s="23"/>
      <c r="C181" s="23"/>
      <c r="D181" s="23"/>
      <c r="E181" s="23"/>
      <c r="F181" s="769">
        <f ca="1">NOW()</f>
        <v>40967.06213668981</v>
      </c>
      <c r="G181" s="769"/>
      <c r="H181" s="769"/>
      <c r="I181" s="769"/>
      <c r="J181" s="769"/>
      <c r="K181" s="769"/>
      <c r="L181" s="769"/>
      <c r="M181" s="769"/>
      <c r="N181" s="23"/>
      <c r="O181" s="23"/>
      <c r="P181" s="23" t="s">
        <v>162</v>
      </c>
      <c r="Q181" s="23"/>
      <c r="R181" s="23"/>
      <c r="S181" s="23"/>
      <c r="T181" s="23"/>
      <c r="U181" s="23"/>
      <c r="V181" s="23"/>
      <c r="W181" s="23"/>
      <c r="X181" s="23"/>
      <c r="Y181" s="23"/>
      <c r="Z181" s="23"/>
      <c r="AA181" s="23"/>
      <c r="AB181" s="23"/>
      <c r="AC181" s="23"/>
      <c r="AD181" s="23"/>
      <c r="AE181" s="23"/>
      <c r="AF181" s="23" t="s">
        <v>163</v>
      </c>
      <c r="AG181" s="23"/>
      <c r="AH181" s="23"/>
      <c r="AI181" s="23"/>
      <c r="AJ181" s="23"/>
      <c r="AK181" s="79"/>
      <c r="AM181" s="78" t="s">
        <v>627</v>
      </c>
      <c r="AN181" s="23"/>
      <c r="AO181" s="23"/>
      <c r="AP181" s="23"/>
      <c r="AQ181" s="23"/>
      <c r="AR181" s="539">
        <f ca="1">NOW()</f>
        <v>40967.06213668981</v>
      </c>
      <c r="AS181" s="539"/>
      <c r="AT181" s="539"/>
      <c r="AU181" s="539"/>
      <c r="AV181" s="539"/>
      <c r="AW181" s="539"/>
      <c r="AX181" s="539"/>
      <c r="AY181" s="539"/>
      <c r="AZ181" s="23"/>
      <c r="BA181" s="23"/>
      <c r="BB181" s="23" t="s">
        <v>162</v>
      </c>
      <c r="BC181" s="23"/>
      <c r="BD181" s="23"/>
      <c r="BE181" s="23"/>
      <c r="BF181" s="23"/>
      <c r="BG181" s="23"/>
      <c r="BH181" s="23"/>
      <c r="BI181" s="23"/>
      <c r="BJ181" s="23"/>
      <c r="BK181" s="23"/>
      <c r="BL181" s="23"/>
      <c r="BM181" s="23"/>
      <c r="BN181" s="23"/>
      <c r="BO181" s="23"/>
      <c r="BP181" s="23"/>
      <c r="BQ181" s="23"/>
      <c r="BR181" s="23" t="s">
        <v>163</v>
      </c>
      <c r="BS181" s="23"/>
      <c r="BT181" s="23"/>
      <c r="BU181" s="23"/>
      <c r="BV181" s="23"/>
      <c r="BW181" s="79"/>
      <c r="CT181" s="7"/>
      <c r="CU181" s="7"/>
      <c r="CV181" s="7"/>
      <c r="CW181" s="7"/>
      <c r="CX181" s="7"/>
    </row>
    <row r="182" spans="1:102" s="24" customFormat="1" ht="3" customHeight="1">
      <c r="A182" s="83"/>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6"/>
      <c r="AM182" s="83"/>
      <c r="AN182" s="84"/>
      <c r="AO182" s="84"/>
      <c r="AP182" s="84"/>
      <c r="AQ182" s="84"/>
      <c r="AR182" s="84"/>
      <c r="AS182" s="84"/>
      <c r="AT182" s="84"/>
      <c r="AU182" s="84"/>
      <c r="AV182" s="84"/>
      <c r="AW182" s="84"/>
      <c r="AX182" s="84"/>
      <c r="AY182" s="84"/>
      <c r="AZ182" s="84"/>
      <c r="BA182" s="84"/>
      <c r="BB182" s="84"/>
      <c r="BC182" s="84"/>
      <c r="BD182" s="84"/>
      <c r="BE182" s="84"/>
      <c r="BF182" s="84"/>
      <c r="BG182" s="84"/>
      <c r="BH182" s="84"/>
      <c r="BI182" s="84"/>
      <c r="BJ182" s="84"/>
      <c r="BK182" s="84"/>
      <c r="BL182" s="84"/>
      <c r="BM182" s="84"/>
      <c r="BN182" s="84"/>
      <c r="BO182" s="84"/>
      <c r="BP182" s="84"/>
      <c r="BQ182" s="84"/>
      <c r="BR182" s="84"/>
      <c r="BS182" s="84"/>
      <c r="BT182" s="84"/>
      <c r="BU182" s="84"/>
      <c r="BV182" s="84"/>
      <c r="BW182" s="86"/>
      <c r="CT182" s="7"/>
      <c r="CU182" s="7"/>
      <c r="CV182" s="7"/>
      <c r="CW182" s="7"/>
      <c r="CX182" s="7"/>
    </row>
    <row r="183" spans="1:102" s="24" customFormat="1" ht="9.75" customHeight="1">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CT183" s="7"/>
      <c r="CU183" s="7"/>
      <c r="CV183" s="7"/>
      <c r="CW183" s="7"/>
      <c r="CX183" s="7"/>
    </row>
    <row r="184" spans="1:102" s="24" customFormat="1" ht="9.75" customHeight="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CT184" s="7"/>
      <c r="CU184" s="7"/>
      <c r="CV184" s="7"/>
      <c r="CW184" s="7"/>
      <c r="CX184" s="7"/>
    </row>
    <row r="185" spans="1:102" s="24" customFormat="1" ht="3.75" customHeight="1">
      <c r="A185" s="32"/>
      <c r="S185" s="32"/>
      <c r="X185" s="65"/>
      <c r="Y185" s="87"/>
      <c r="Z185" s="87"/>
      <c r="AA185" s="87"/>
      <c r="AB185" s="87"/>
      <c r="AC185" s="87"/>
      <c r="AD185" s="87"/>
      <c r="AE185" s="87"/>
      <c r="AF185" s="87"/>
      <c r="AG185" s="87"/>
      <c r="AH185" s="87"/>
      <c r="AI185" s="87"/>
      <c r="AJ185" s="764" t="s">
        <v>164</v>
      </c>
      <c r="AK185" s="765"/>
      <c r="CT185" s="7"/>
      <c r="CU185" s="7"/>
      <c r="CV185" s="7"/>
      <c r="CW185" s="7"/>
      <c r="CX185" s="7"/>
    </row>
    <row r="186" spans="1:102" s="24" customFormat="1" ht="18" customHeight="1">
      <c r="A186" s="667" t="s">
        <v>165</v>
      </c>
      <c r="B186" s="667"/>
      <c r="C186" s="667"/>
      <c r="D186" s="667"/>
      <c r="E186" s="667"/>
      <c r="F186" s="667"/>
      <c r="G186" s="667"/>
      <c r="H186" s="667"/>
      <c r="I186" s="667"/>
      <c r="J186" s="667"/>
      <c r="K186" s="667"/>
      <c r="L186" s="667"/>
      <c r="M186" s="667"/>
      <c r="N186" s="667"/>
      <c r="O186" s="667"/>
      <c r="P186" s="667"/>
      <c r="Q186" s="667"/>
      <c r="R186" s="667"/>
      <c r="S186" s="667"/>
      <c r="T186" s="667"/>
      <c r="U186" s="667"/>
      <c r="V186" s="667"/>
      <c r="X186" s="70" t="s">
        <v>69</v>
      </c>
      <c r="Y186" s="23"/>
      <c r="Z186" s="23"/>
      <c r="AA186" s="23"/>
      <c r="AB186" s="23"/>
      <c r="AC186" s="23"/>
      <c r="AD186" s="7"/>
      <c r="AE186" s="71">
        <v>2</v>
      </c>
      <c r="AF186" s="71">
        <v>0</v>
      </c>
      <c r="AG186" s="71">
        <v>0</v>
      </c>
      <c r="AH186" s="72">
        <v>4</v>
      </c>
      <c r="AI186" s="23"/>
      <c r="AJ186" s="766"/>
      <c r="AK186" s="767"/>
      <c r="CT186" s="7"/>
      <c r="CU186" s="7"/>
      <c r="CV186" s="7"/>
      <c r="CW186" s="7"/>
      <c r="CX186" s="7"/>
    </row>
    <row r="187" spans="1:102" s="24" customFormat="1" ht="16.5" customHeight="1">
      <c r="A187" s="770" t="s">
        <v>166</v>
      </c>
      <c r="B187" s="770"/>
      <c r="C187" s="770"/>
      <c r="D187" s="770"/>
      <c r="E187" s="770"/>
      <c r="F187" s="770"/>
      <c r="G187" s="770"/>
      <c r="H187" s="770"/>
      <c r="I187" s="770"/>
      <c r="J187" s="770"/>
      <c r="K187" s="770"/>
      <c r="L187" s="770"/>
      <c r="M187" s="770"/>
      <c r="N187" s="770"/>
      <c r="O187" s="770"/>
      <c r="P187" s="770"/>
      <c r="Q187" s="770"/>
      <c r="R187" s="770"/>
      <c r="S187" s="770"/>
      <c r="T187" s="770"/>
      <c r="U187" s="770"/>
      <c r="V187" s="770"/>
      <c r="X187" s="70" t="s">
        <v>71</v>
      </c>
      <c r="Y187" s="23"/>
      <c r="Z187" s="23"/>
      <c r="AA187" s="23"/>
      <c r="AB187" s="23"/>
      <c r="AC187" s="23"/>
      <c r="AD187" s="23"/>
      <c r="AE187" s="23"/>
      <c r="AF187" s="7"/>
      <c r="AG187" s="771">
        <f>AF86</f>
        <v>0</v>
      </c>
      <c r="AH187" s="772"/>
      <c r="AI187" s="772"/>
      <c r="AJ187" s="23"/>
      <c r="AK187" s="79"/>
      <c r="AN187" s="7"/>
      <c r="AO187" s="7"/>
      <c r="AP187" s="7"/>
      <c r="CT187" s="7"/>
      <c r="CU187" s="7"/>
      <c r="CV187" s="7"/>
      <c r="CW187" s="7"/>
      <c r="CX187" s="7"/>
    </row>
    <row r="188" spans="1:102" s="24" customFormat="1" ht="16.5" customHeight="1">
      <c r="A188" s="770" t="s">
        <v>167</v>
      </c>
      <c r="B188" s="770"/>
      <c r="C188" s="770"/>
      <c r="D188" s="770"/>
      <c r="E188" s="770"/>
      <c r="F188" s="770"/>
      <c r="G188" s="770"/>
      <c r="H188" s="770"/>
      <c r="I188" s="770"/>
      <c r="J188" s="770"/>
      <c r="K188" s="770"/>
      <c r="L188" s="770"/>
      <c r="M188" s="770"/>
      <c r="N188" s="770"/>
      <c r="O188" s="770"/>
      <c r="P188" s="770"/>
      <c r="Q188" s="770"/>
      <c r="R188" s="770"/>
      <c r="S188" s="770"/>
      <c r="T188" s="770"/>
      <c r="U188" s="770"/>
      <c r="V188" s="770"/>
      <c r="X188" s="70" t="s">
        <v>20</v>
      </c>
      <c r="Y188" s="23"/>
      <c r="Z188" s="23"/>
      <c r="AA188" s="23"/>
      <c r="AB188" s="23"/>
      <c r="AC188" s="23"/>
      <c r="AD188" s="23"/>
      <c r="AE188" s="23"/>
      <c r="AF188" s="7"/>
      <c r="AG188" s="772" t="str">
        <f>AF88</f>
        <v>.</v>
      </c>
      <c r="AH188" s="772"/>
      <c r="AI188" s="772"/>
      <c r="AJ188" s="23"/>
      <c r="AK188" s="79"/>
      <c r="AN188" s="7"/>
      <c r="AO188" s="7"/>
      <c r="AP188" s="7"/>
      <c r="CT188" s="7"/>
      <c r="CU188" s="7"/>
      <c r="CV188" s="7"/>
      <c r="CW188" s="7"/>
      <c r="CX188" s="7"/>
    </row>
    <row r="189" spans="1:104" s="24" customFormat="1" ht="16.5" customHeight="1">
      <c r="A189" s="32"/>
      <c r="S189" s="32"/>
      <c r="X189" s="70" t="s">
        <v>168</v>
      </c>
      <c r="Y189" s="23"/>
      <c r="Z189" s="23"/>
      <c r="AA189" s="7"/>
      <c r="AB189" s="7"/>
      <c r="AC189" s="771" t="str">
        <f>AB90</f>
        <v>.</v>
      </c>
      <c r="AD189" s="772"/>
      <c r="AE189" s="772"/>
      <c r="AF189" s="772"/>
      <c r="AG189" s="772"/>
      <c r="AH189" s="772"/>
      <c r="AI189" s="772"/>
      <c r="AJ189" s="23"/>
      <c r="AK189" s="79"/>
      <c r="AN189" s="7"/>
      <c r="AO189" s="7"/>
      <c r="AP189" s="7"/>
      <c r="AQ189" s="7"/>
      <c r="AR189" s="7"/>
      <c r="CT189" s="7"/>
      <c r="CU189" s="7"/>
      <c r="CV189" s="7"/>
      <c r="CW189" s="7"/>
      <c r="CX189" s="7"/>
      <c r="CY189" s="7"/>
      <c r="CZ189" s="7"/>
    </row>
    <row r="190" spans="1:104" s="24" customFormat="1" ht="16.5" customHeight="1">
      <c r="A190" s="756" t="s">
        <v>74</v>
      </c>
      <c r="B190" s="756"/>
      <c r="C190" s="756"/>
      <c r="D190" s="756"/>
      <c r="E190" s="756"/>
      <c r="F190" s="756"/>
      <c r="G190" s="756"/>
      <c r="H190" s="756"/>
      <c r="I190" s="756"/>
      <c r="J190" s="756"/>
      <c r="K190" s="756"/>
      <c r="L190" s="756"/>
      <c r="M190" s="756"/>
      <c r="N190" s="756"/>
      <c r="O190" s="756"/>
      <c r="P190" s="756"/>
      <c r="Q190" s="756"/>
      <c r="R190" s="756"/>
      <c r="S190" s="756"/>
      <c r="T190" s="756"/>
      <c r="U190" s="756"/>
      <c r="V190" s="756"/>
      <c r="X190" s="70" t="s">
        <v>169</v>
      </c>
      <c r="Y190" s="23"/>
      <c r="Z190" s="23"/>
      <c r="AA190" s="7"/>
      <c r="AB190" s="7"/>
      <c r="AC190" s="772" t="str">
        <f>AB92</f>
        <v>.</v>
      </c>
      <c r="AD190" s="772"/>
      <c r="AE190" s="772"/>
      <c r="AF190" s="772"/>
      <c r="AG190" s="772"/>
      <c r="AH190" s="772"/>
      <c r="AI190" s="772"/>
      <c r="AJ190" s="23"/>
      <c r="AK190" s="79"/>
      <c r="AN190" s="7"/>
      <c r="AO190" s="7"/>
      <c r="AP190" s="7"/>
      <c r="AQ190" s="7"/>
      <c r="AR190" s="7"/>
      <c r="CT190" s="7"/>
      <c r="CU190" s="7"/>
      <c r="CV190" s="7"/>
      <c r="CW190" s="7"/>
      <c r="CX190" s="7"/>
      <c r="CY190" s="7"/>
      <c r="CZ190" s="7"/>
    </row>
    <row r="191" spans="1:102" s="24" customFormat="1" ht="3.75" customHeight="1">
      <c r="A191" s="147"/>
      <c r="S191" s="32"/>
      <c r="X191" s="83"/>
      <c r="Y191" s="84"/>
      <c r="Z191" s="84"/>
      <c r="AA191" s="144"/>
      <c r="AB191" s="144"/>
      <c r="AC191" s="144"/>
      <c r="AD191" s="144"/>
      <c r="AE191" s="144"/>
      <c r="AF191" s="144"/>
      <c r="AG191" s="144"/>
      <c r="AH191" s="148"/>
      <c r="AI191" s="84"/>
      <c r="AJ191" s="84"/>
      <c r="AK191" s="86"/>
      <c r="CT191" s="7"/>
      <c r="CU191" s="7"/>
      <c r="CV191" s="7"/>
      <c r="CW191" s="7"/>
      <c r="CX191" s="7"/>
    </row>
    <row r="192" spans="1:102" s="24" customFormat="1" ht="6" customHeight="1">
      <c r="A192" s="147"/>
      <c r="S192" s="32"/>
      <c r="X192" s="23"/>
      <c r="Y192" s="23"/>
      <c r="Z192" s="23"/>
      <c r="AA192" s="38"/>
      <c r="AB192" s="38"/>
      <c r="AC192" s="38"/>
      <c r="AD192" s="38"/>
      <c r="AE192" s="38"/>
      <c r="AF192" s="38"/>
      <c r="AG192" s="38"/>
      <c r="AH192" s="149"/>
      <c r="AI192" s="23"/>
      <c r="AJ192" s="23"/>
      <c r="AK192" s="23"/>
      <c r="CT192" s="7"/>
      <c r="CU192" s="7"/>
      <c r="CV192" s="7"/>
      <c r="CW192" s="7"/>
      <c r="CX192" s="7"/>
    </row>
    <row r="193" spans="1:102" s="24" customFormat="1" ht="3.75" customHeight="1">
      <c r="A193" s="150"/>
      <c r="B193" s="66"/>
      <c r="C193" s="66"/>
      <c r="D193" s="66"/>
      <c r="E193" s="66"/>
      <c r="F193" s="66"/>
      <c r="G193" s="66"/>
      <c r="H193" s="66"/>
      <c r="I193" s="66"/>
      <c r="J193" s="66"/>
      <c r="K193" s="66"/>
      <c r="L193" s="66"/>
      <c r="M193" s="66"/>
      <c r="N193" s="66"/>
      <c r="O193" s="66"/>
      <c r="P193" s="66"/>
      <c r="Q193" s="66"/>
      <c r="R193" s="66"/>
      <c r="S193" s="151"/>
      <c r="T193" s="66"/>
      <c r="U193" s="66"/>
      <c r="V193" s="66"/>
      <c r="W193" s="66"/>
      <c r="X193" s="66"/>
      <c r="Y193" s="66"/>
      <c r="Z193" s="66"/>
      <c r="AA193" s="152"/>
      <c r="AB193" s="152"/>
      <c r="AC193" s="152"/>
      <c r="AD193" s="152"/>
      <c r="AE193" s="152"/>
      <c r="AF193" s="152"/>
      <c r="AG193" s="152"/>
      <c r="AH193" s="153"/>
      <c r="AI193" s="66"/>
      <c r="AJ193" s="66"/>
      <c r="AK193" s="154"/>
      <c r="CT193" s="7"/>
      <c r="CU193" s="7"/>
      <c r="CV193" s="7"/>
      <c r="CW193" s="7"/>
      <c r="CX193" s="7"/>
    </row>
    <row r="194" spans="1:102" s="24" customFormat="1" ht="15" customHeight="1">
      <c r="A194" s="130" t="s">
        <v>78</v>
      </c>
      <c r="B194" s="23" t="s">
        <v>170</v>
      </c>
      <c r="C194" s="6"/>
      <c r="D194" s="23"/>
      <c r="E194" s="38"/>
      <c r="F194" s="593"/>
      <c r="G194" s="593"/>
      <c r="H194" s="593"/>
      <c r="I194" s="593"/>
      <c r="J194" s="593"/>
      <c r="K194" s="593"/>
      <c r="L194" s="593"/>
      <c r="M194" s="593"/>
      <c r="N194" s="593"/>
      <c r="O194" s="593"/>
      <c r="P194" s="593"/>
      <c r="Q194" s="593"/>
      <c r="R194" s="593"/>
      <c r="S194" s="593"/>
      <c r="T194" s="593"/>
      <c r="U194" s="593"/>
      <c r="V194" s="593"/>
      <c r="W194" s="593"/>
      <c r="X194" s="593"/>
      <c r="Y194" s="593"/>
      <c r="Z194" s="593"/>
      <c r="AA194" s="593"/>
      <c r="AB194" s="593"/>
      <c r="AC194" s="593"/>
      <c r="AD194" s="593"/>
      <c r="AE194" s="593"/>
      <c r="AF194" s="593"/>
      <c r="AG194" s="593"/>
      <c r="AH194" s="593"/>
      <c r="AI194" s="593"/>
      <c r="AJ194" s="593"/>
      <c r="AK194" s="79"/>
      <c r="CT194" s="7"/>
      <c r="CU194" s="7"/>
      <c r="CV194" s="7"/>
      <c r="CW194" s="7"/>
      <c r="CX194" s="7"/>
    </row>
    <row r="195" spans="1:102" s="24" customFormat="1" ht="15" customHeight="1">
      <c r="A195" s="70"/>
      <c r="B195" s="23" t="s">
        <v>171</v>
      </c>
      <c r="C195" s="23"/>
      <c r="D195" s="23"/>
      <c r="E195" s="23"/>
      <c r="F195" s="636"/>
      <c r="G195" s="636"/>
      <c r="H195" s="636"/>
      <c r="I195" s="636"/>
      <c r="J195" s="636"/>
      <c r="K195" s="636"/>
      <c r="L195" s="636"/>
      <c r="M195" s="636"/>
      <c r="N195" s="636"/>
      <c r="O195" s="636"/>
      <c r="P195" s="636"/>
      <c r="Q195" s="636"/>
      <c r="R195" s="636"/>
      <c r="S195" s="636"/>
      <c r="T195" s="636"/>
      <c r="U195" s="636"/>
      <c r="V195" s="636"/>
      <c r="W195" s="636"/>
      <c r="X195" s="636"/>
      <c r="Y195" s="636"/>
      <c r="Z195" s="636"/>
      <c r="AA195" s="636"/>
      <c r="AB195" s="636"/>
      <c r="AC195" s="636"/>
      <c r="AD195" s="636"/>
      <c r="AE195" s="636"/>
      <c r="AF195" s="636"/>
      <c r="AG195" s="636"/>
      <c r="AH195" s="636"/>
      <c r="AI195" s="636"/>
      <c r="AJ195" s="636"/>
      <c r="AK195" s="79"/>
      <c r="CT195" s="7"/>
      <c r="CU195" s="7"/>
      <c r="CV195" s="7"/>
      <c r="CW195" s="7"/>
      <c r="CX195" s="7"/>
    </row>
    <row r="196" spans="1:102" s="24" customFormat="1" ht="15" customHeight="1">
      <c r="A196" s="70"/>
      <c r="B196" s="23"/>
      <c r="C196" s="91" t="s">
        <v>172</v>
      </c>
      <c r="D196" s="23"/>
      <c r="E196" s="23"/>
      <c r="F196" s="636"/>
      <c r="G196" s="636"/>
      <c r="H196" s="636"/>
      <c r="I196" s="636"/>
      <c r="J196" s="636"/>
      <c r="K196" s="636"/>
      <c r="L196" s="636"/>
      <c r="M196" s="636"/>
      <c r="N196" s="636"/>
      <c r="O196" s="636"/>
      <c r="P196" s="636"/>
      <c r="Q196" s="636"/>
      <c r="R196" s="636"/>
      <c r="S196" s="636"/>
      <c r="T196" s="636"/>
      <c r="U196" s="636"/>
      <c r="V196" s="636"/>
      <c r="W196" s="636"/>
      <c r="X196" s="636"/>
      <c r="Y196" s="636"/>
      <c r="Z196" s="636"/>
      <c r="AA196" s="636"/>
      <c r="AB196" s="636"/>
      <c r="AC196" s="636"/>
      <c r="AD196" s="636"/>
      <c r="AE196" s="636"/>
      <c r="AF196" s="636"/>
      <c r="AG196" s="636"/>
      <c r="AH196" s="636"/>
      <c r="AI196" s="636"/>
      <c r="AJ196" s="636"/>
      <c r="AK196" s="79"/>
      <c r="CT196" s="7"/>
      <c r="CU196" s="7"/>
      <c r="CV196" s="7"/>
      <c r="CW196" s="7"/>
      <c r="CX196" s="7"/>
    </row>
    <row r="197" spans="1:102" s="13" customFormat="1" ht="15" customHeight="1">
      <c r="A197" s="78"/>
      <c r="B197" s="12" t="s">
        <v>628</v>
      </c>
      <c r="C197" s="12"/>
      <c r="D197" s="12"/>
      <c r="E197" s="12"/>
      <c r="F197" s="637"/>
      <c r="G197" s="637"/>
      <c r="H197" s="637"/>
      <c r="I197" s="637"/>
      <c r="J197" s="637"/>
      <c r="K197" s="637"/>
      <c r="L197" s="637"/>
      <c r="M197" s="637"/>
      <c r="N197" s="637"/>
      <c r="O197" s="637"/>
      <c r="P197" s="637"/>
      <c r="Q197" s="637"/>
      <c r="R197" s="637"/>
      <c r="S197" s="12"/>
      <c r="T197" s="12" t="s">
        <v>173</v>
      </c>
      <c r="U197" s="12"/>
      <c r="V197" s="12"/>
      <c r="W197" s="12"/>
      <c r="X197" s="638"/>
      <c r="Y197" s="638"/>
      <c r="Z197" s="638"/>
      <c r="AA197" s="638"/>
      <c r="AB197" s="638"/>
      <c r="AC197" s="638"/>
      <c r="AD197" s="638"/>
      <c r="AE197" s="638"/>
      <c r="AF197" s="638"/>
      <c r="AG197" s="638"/>
      <c r="AH197" s="638"/>
      <c r="AI197" s="638"/>
      <c r="AJ197" s="638"/>
      <c r="AK197" s="124"/>
      <c r="CT197" s="14"/>
      <c r="CU197" s="14"/>
      <c r="CV197" s="14"/>
      <c r="CW197" s="14"/>
      <c r="CX197" s="14"/>
    </row>
    <row r="198" spans="1:102" s="24" customFormat="1" ht="14.25" customHeight="1">
      <c r="A198" s="70"/>
      <c r="B198" s="23" t="s">
        <v>174</v>
      </c>
      <c r="C198" s="639" t="s">
        <v>175</v>
      </c>
      <c r="D198" s="639"/>
      <c r="E198" s="639"/>
      <c r="F198" s="639"/>
      <c r="G198" s="639"/>
      <c r="H198" s="639"/>
      <c r="I198" s="639"/>
      <c r="J198" s="639"/>
      <c r="K198" s="639"/>
      <c r="L198" s="155"/>
      <c r="M198" s="155"/>
      <c r="N198" s="23"/>
      <c r="O198" s="23"/>
      <c r="P198" s="23"/>
      <c r="Q198" s="23"/>
      <c r="R198" s="23"/>
      <c r="S198" s="23"/>
      <c r="T198" s="640" t="s">
        <v>176</v>
      </c>
      <c r="U198" s="640"/>
      <c r="V198" s="640"/>
      <c r="W198" s="640"/>
      <c r="X198" s="640"/>
      <c r="Y198" s="640"/>
      <c r="Z198" s="640"/>
      <c r="AA198" s="91"/>
      <c r="AB198" s="641" t="s">
        <v>177</v>
      </c>
      <c r="AC198" s="641"/>
      <c r="AD198" s="641"/>
      <c r="AE198" s="641"/>
      <c r="AF198" s="23"/>
      <c r="AG198" s="641" t="s">
        <v>178</v>
      </c>
      <c r="AH198" s="641"/>
      <c r="AI198" s="641"/>
      <c r="AJ198" s="641"/>
      <c r="AK198" s="79"/>
      <c r="CT198" s="7"/>
      <c r="CU198" s="7"/>
      <c r="CV198" s="7"/>
      <c r="CW198" s="7"/>
      <c r="CX198" s="7"/>
    </row>
    <row r="199" spans="1:102" s="24" customFormat="1" ht="14.25">
      <c r="A199" s="70"/>
      <c r="B199" s="6"/>
      <c r="C199" s="639"/>
      <c r="D199" s="639"/>
      <c r="E199" s="639"/>
      <c r="F199" s="639"/>
      <c r="G199" s="639"/>
      <c r="H199" s="639"/>
      <c r="I199" s="639"/>
      <c r="J199" s="639"/>
      <c r="K199" s="639"/>
      <c r="L199" s="155"/>
      <c r="M199" s="155"/>
      <c r="N199" s="23"/>
      <c r="O199" s="23"/>
      <c r="P199" s="23"/>
      <c r="Q199" s="23"/>
      <c r="R199" s="23"/>
      <c r="S199" s="23"/>
      <c r="T199" s="640"/>
      <c r="U199" s="640"/>
      <c r="V199" s="640"/>
      <c r="W199" s="640"/>
      <c r="X199" s="640"/>
      <c r="Y199" s="640"/>
      <c r="Z199" s="640"/>
      <c r="AA199" s="23"/>
      <c r="AB199" s="23"/>
      <c r="AC199" s="23"/>
      <c r="AD199" s="23"/>
      <c r="AE199" s="23"/>
      <c r="AF199" s="23"/>
      <c r="AG199" s="23"/>
      <c r="AH199" s="23"/>
      <c r="AI199" s="23"/>
      <c r="AJ199" s="23"/>
      <c r="AK199" s="79"/>
      <c r="CT199" s="7"/>
      <c r="CU199" s="7"/>
      <c r="CV199" s="7"/>
      <c r="CW199" s="7"/>
      <c r="CX199" s="7"/>
    </row>
    <row r="200" spans="1:102" s="24" customFormat="1" ht="14.25">
      <c r="A200" s="70"/>
      <c r="B200" s="6"/>
      <c r="C200" s="639"/>
      <c r="D200" s="639"/>
      <c r="E200" s="639"/>
      <c r="F200" s="639"/>
      <c r="G200" s="639"/>
      <c r="H200" s="639"/>
      <c r="I200" s="639"/>
      <c r="J200" s="639"/>
      <c r="K200" s="639"/>
      <c r="L200" s="642"/>
      <c r="M200" s="642"/>
      <c r="N200" s="642"/>
      <c r="O200" s="642"/>
      <c r="P200" s="642"/>
      <c r="Q200" s="642"/>
      <c r="R200" s="642"/>
      <c r="S200" s="23"/>
      <c r="T200" s="640"/>
      <c r="U200" s="640"/>
      <c r="V200" s="640"/>
      <c r="W200" s="640"/>
      <c r="X200" s="640"/>
      <c r="Y200" s="640"/>
      <c r="Z200" s="640"/>
      <c r="AA200" s="23"/>
      <c r="AB200" s="629">
        <v>0</v>
      </c>
      <c r="AC200" s="629"/>
      <c r="AD200" s="629"/>
      <c r="AE200" s="629"/>
      <c r="AF200" s="23"/>
      <c r="AG200" s="629">
        <v>0</v>
      </c>
      <c r="AH200" s="629"/>
      <c r="AI200" s="629"/>
      <c r="AJ200" s="629"/>
      <c r="AK200" s="79"/>
      <c r="CT200" s="7"/>
      <c r="CU200" s="7"/>
      <c r="CV200" s="7"/>
      <c r="CW200" s="7"/>
      <c r="CX200" s="7"/>
    </row>
    <row r="201" spans="1:102" s="24" customFormat="1" ht="6" customHeight="1">
      <c r="A201" s="83"/>
      <c r="B201" s="84"/>
      <c r="C201" s="84"/>
      <c r="D201" s="84"/>
      <c r="E201" s="84"/>
      <c r="F201" s="145"/>
      <c r="G201" s="145"/>
      <c r="H201" s="145"/>
      <c r="I201" s="145"/>
      <c r="J201" s="145"/>
      <c r="K201" s="145"/>
      <c r="L201" s="145"/>
      <c r="M201" s="145"/>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6"/>
      <c r="CT201" s="7"/>
      <c r="CU201" s="7"/>
      <c r="CV201" s="7"/>
      <c r="CW201" s="7"/>
      <c r="CX201" s="7"/>
    </row>
    <row r="202" spans="1:102" s="24" customFormat="1" ht="6" customHeight="1">
      <c r="A202" s="150"/>
      <c r="B202" s="66"/>
      <c r="C202" s="66"/>
      <c r="D202" s="66"/>
      <c r="E202" s="66"/>
      <c r="F202" s="66"/>
      <c r="G202" s="66"/>
      <c r="H202" s="66"/>
      <c r="I202" s="66"/>
      <c r="J202" s="66"/>
      <c r="K202" s="66"/>
      <c r="L202" s="66"/>
      <c r="M202" s="66"/>
      <c r="N202" s="66"/>
      <c r="O202" s="66"/>
      <c r="P202" s="66"/>
      <c r="Q202" s="66"/>
      <c r="R202" s="66"/>
      <c r="S202" s="151"/>
      <c r="T202" s="66"/>
      <c r="U202" s="66"/>
      <c r="V202" s="66"/>
      <c r="W202" s="66"/>
      <c r="X202" s="66"/>
      <c r="Y202" s="66"/>
      <c r="Z202" s="66"/>
      <c r="AA202" s="152"/>
      <c r="AB202" s="152"/>
      <c r="AC202" s="152"/>
      <c r="AD202" s="152"/>
      <c r="AE202" s="152"/>
      <c r="AF202" s="152"/>
      <c r="AG202" s="152"/>
      <c r="AH202" s="153"/>
      <c r="AI202" s="66"/>
      <c r="AJ202" s="66"/>
      <c r="AK202" s="154"/>
      <c r="CT202" s="7"/>
      <c r="CU202" s="7"/>
      <c r="CV202" s="7"/>
      <c r="CW202" s="7"/>
      <c r="CX202" s="7"/>
    </row>
    <row r="203" spans="1:102" s="24" customFormat="1" ht="15" customHeight="1">
      <c r="A203" s="130" t="s">
        <v>81</v>
      </c>
      <c r="B203" s="23" t="s">
        <v>170</v>
      </c>
      <c r="C203" s="6"/>
      <c r="D203" s="23"/>
      <c r="E203" s="38"/>
      <c r="F203" s="593"/>
      <c r="G203" s="593"/>
      <c r="H203" s="593"/>
      <c r="I203" s="593"/>
      <c r="J203" s="593"/>
      <c r="K203" s="593"/>
      <c r="L203" s="593"/>
      <c r="M203" s="593"/>
      <c r="N203" s="593"/>
      <c r="O203" s="593"/>
      <c r="P203" s="593"/>
      <c r="Q203" s="593"/>
      <c r="R203" s="593"/>
      <c r="S203" s="593"/>
      <c r="T203" s="593"/>
      <c r="U203" s="593"/>
      <c r="V203" s="593"/>
      <c r="W203" s="593"/>
      <c r="X203" s="593"/>
      <c r="Y203" s="593"/>
      <c r="Z203" s="593"/>
      <c r="AA203" s="593"/>
      <c r="AB203" s="593"/>
      <c r="AC203" s="593"/>
      <c r="AD203" s="593"/>
      <c r="AE203" s="593"/>
      <c r="AF203" s="593"/>
      <c r="AG203" s="593"/>
      <c r="AH203" s="593"/>
      <c r="AI203" s="593"/>
      <c r="AJ203" s="593"/>
      <c r="AK203" s="79"/>
      <c r="CT203" s="7"/>
      <c r="CU203" s="7"/>
      <c r="CV203" s="7"/>
      <c r="CW203" s="7"/>
      <c r="CX203" s="7"/>
    </row>
    <row r="204" spans="1:102" s="24" customFormat="1" ht="15" customHeight="1">
      <c r="A204" s="70"/>
      <c r="B204" s="23" t="s">
        <v>171</v>
      </c>
      <c r="C204" s="23"/>
      <c r="D204" s="23"/>
      <c r="E204" s="23"/>
      <c r="F204" s="636"/>
      <c r="G204" s="636"/>
      <c r="H204" s="636"/>
      <c r="I204" s="636"/>
      <c r="J204" s="636"/>
      <c r="K204" s="636"/>
      <c r="L204" s="636"/>
      <c r="M204" s="636"/>
      <c r="N204" s="636"/>
      <c r="O204" s="636"/>
      <c r="P204" s="636"/>
      <c r="Q204" s="636"/>
      <c r="R204" s="636"/>
      <c r="S204" s="636"/>
      <c r="T204" s="636"/>
      <c r="U204" s="636"/>
      <c r="V204" s="636"/>
      <c r="W204" s="636"/>
      <c r="X204" s="636"/>
      <c r="Y204" s="636"/>
      <c r="Z204" s="636"/>
      <c r="AA204" s="636"/>
      <c r="AB204" s="636"/>
      <c r="AC204" s="636"/>
      <c r="AD204" s="636"/>
      <c r="AE204" s="636"/>
      <c r="AF204" s="636"/>
      <c r="AG204" s="636"/>
      <c r="AH204" s="636"/>
      <c r="AI204" s="636"/>
      <c r="AJ204" s="636"/>
      <c r="AK204" s="79"/>
      <c r="CT204" s="7"/>
      <c r="CU204" s="7"/>
      <c r="CV204" s="7"/>
      <c r="CW204" s="7"/>
      <c r="CX204" s="7"/>
    </row>
    <row r="205" spans="1:102" s="24" customFormat="1" ht="15" customHeight="1">
      <c r="A205" s="70"/>
      <c r="B205" s="23"/>
      <c r="C205" s="91" t="s">
        <v>172</v>
      </c>
      <c r="D205" s="23"/>
      <c r="E205" s="23"/>
      <c r="F205" s="636"/>
      <c r="G205" s="636"/>
      <c r="H205" s="636"/>
      <c r="I205" s="636"/>
      <c r="J205" s="636"/>
      <c r="K205" s="636"/>
      <c r="L205" s="636"/>
      <c r="M205" s="636"/>
      <c r="N205" s="636"/>
      <c r="O205" s="636"/>
      <c r="P205" s="636"/>
      <c r="Q205" s="636"/>
      <c r="R205" s="636"/>
      <c r="S205" s="636"/>
      <c r="T205" s="636"/>
      <c r="U205" s="636"/>
      <c r="V205" s="636"/>
      <c r="W205" s="636"/>
      <c r="X205" s="636"/>
      <c r="Y205" s="636"/>
      <c r="Z205" s="636"/>
      <c r="AA205" s="636"/>
      <c r="AB205" s="636"/>
      <c r="AC205" s="636"/>
      <c r="AD205" s="636"/>
      <c r="AE205" s="636"/>
      <c r="AF205" s="636"/>
      <c r="AG205" s="636"/>
      <c r="AH205" s="636"/>
      <c r="AI205" s="636"/>
      <c r="AJ205" s="636"/>
      <c r="AK205" s="79"/>
      <c r="CT205" s="7"/>
      <c r="CU205" s="7"/>
      <c r="CV205" s="7"/>
      <c r="CW205" s="7"/>
      <c r="CX205" s="7"/>
    </row>
    <row r="206" spans="1:102" s="24" customFormat="1" ht="15" customHeight="1">
      <c r="A206" s="70"/>
      <c r="B206" s="12" t="s">
        <v>628</v>
      </c>
      <c r="C206" s="12"/>
      <c r="D206" s="12"/>
      <c r="E206" s="12"/>
      <c r="F206" s="637"/>
      <c r="G206" s="637"/>
      <c r="H206" s="637"/>
      <c r="I206" s="637"/>
      <c r="J206" s="637"/>
      <c r="K206" s="637"/>
      <c r="L206" s="637"/>
      <c r="M206" s="637"/>
      <c r="N206" s="637"/>
      <c r="O206" s="637"/>
      <c r="P206" s="637"/>
      <c r="Q206" s="637"/>
      <c r="R206" s="637"/>
      <c r="S206" s="12"/>
      <c r="T206" s="12" t="s">
        <v>173</v>
      </c>
      <c r="U206" s="12"/>
      <c r="V206" s="12"/>
      <c r="W206" s="12"/>
      <c r="X206" s="638"/>
      <c r="Y206" s="638"/>
      <c r="Z206" s="638"/>
      <c r="AA206" s="638"/>
      <c r="AB206" s="638"/>
      <c r="AC206" s="638"/>
      <c r="AD206" s="638"/>
      <c r="AE206" s="638"/>
      <c r="AF206" s="638"/>
      <c r="AG206" s="638"/>
      <c r="AH206" s="638"/>
      <c r="AI206" s="638"/>
      <c r="AJ206" s="638"/>
      <c r="AK206" s="79"/>
      <c r="CT206" s="7"/>
      <c r="CU206" s="7"/>
      <c r="CV206" s="7"/>
      <c r="CW206" s="7"/>
      <c r="CX206" s="7"/>
    </row>
    <row r="207" spans="1:102" s="24" customFormat="1" ht="14.25" customHeight="1">
      <c r="A207" s="70"/>
      <c r="B207" s="23" t="s">
        <v>174</v>
      </c>
      <c r="C207" s="639" t="s">
        <v>175</v>
      </c>
      <c r="D207" s="639"/>
      <c r="E207" s="639"/>
      <c r="F207" s="639"/>
      <c r="G207" s="639"/>
      <c r="H207" s="639"/>
      <c r="I207" s="639"/>
      <c r="J207" s="639"/>
      <c r="K207" s="639"/>
      <c r="L207" s="155"/>
      <c r="M207" s="155"/>
      <c r="N207" s="23"/>
      <c r="O207" s="23"/>
      <c r="P207" s="23"/>
      <c r="Q207" s="23"/>
      <c r="R207" s="23"/>
      <c r="S207" s="23"/>
      <c r="T207" s="640" t="s">
        <v>176</v>
      </c>
      <c r="U207" s="640"/>
      <c r="V207" s="640"/>
      <c r="W207" s="640"/>
      <c r="X207" s="640"/>
      <c r="Y207" s="640"/>
      <c r="Z207" s="640"/>
      <c r="AA207" s="91"/>
      <c r="AB207" s="641" t="s">
        <v>177</v>
      </c>
      <c r="AC207" s="641"/>
      <c r="AD207" s="641"/>
      <c r="AE207" s="641"/>
      <c r="AF207" s="23"/>
      <c r="AG207" s="641" t="s">
        <v>178</v>
      </c>
      <c r="AH207" s="641"/>
      <c r="AI207" s="641"/>
      <c r="AJ207" s="641"/>
      <c r="AK207" s="79"/>
      <c r="CT207" s="7"/>
      <c r="CU207" s="7"/>
      <c r="CV207" s="7"/>
      <c r="CW207" s="7"/>
      <c r="CX207" s="7"/>
    </row>
    <row r="208" spans="1:102" s="24" customFormat="1" ht="14.25">
      <c r="A208" s="70"/>
      <c r="B208" s="6"/>
      <c r="C208" s="639"/>
      <c r="D208" s="639"/>
      <c r="E208" s="639"/>
      <c r="F208" s="639"/>
      <c r="G208" s="639"/>
      <c r="H208" s="639"/>
      <c r="I208" s="639"/>
      <c r="J208" s="639"/>
      <c r="K208" s="639"/>
      <c r="L208" s="155"/>
      <c r="M208" s="155"/>
      <c r="N208" s="23"/>
      <c r="O208" s="23"/>
      <c r="P208" s="23"/>
      <c r="Q208" s="23"/>
      <c r="R208" s="23"/>
      <c r="S208" s="23"/>
      <c r="T208" s="640"/>
      <c r="U208" s="640"/>
      <c r="V208" s="640"/>
      <c r="W208" s="640"/>
      <c r="X208" s="640"/>
      <c r="Y208" s="640"/>
      <c r="Z208" s="640"/>
      <c r="AA208" s="23"/>
      <c r="AB208" s="23"/>
      <c r="AC208" s="23"/>
      <c r="AD208" s="23"/>
      <c r="AE208" s="23"/>
      <c r="AF208" s="23"/>
      <c r="AG208" s="23"/>
      <c r="AH208" s="23"/>
      <c r="AI208" s="23"/>
      <c r="AJ208" s="23"/>
      <c r="AK208" s="79"/>
      <c r="CT208" s="7"/>
      <c r="CU208" s="7"/>
      <c r="CV208" s="7"/>
      <c r="CW208" s="7"/>
      <c r="CX208" s="7"/>
    </row>
    <row r="209" spans="1:102" s="24" customFormat="1" ht="14.25">
      <c r="A209" s="70"/>
      <c r="B209" s="6"/>
      <c r="C209" s="639"/>
      <c r="D209" s="639"/>
      <c r="E209" s="639"/>
      <c r="F209" s="639"/>
      <c r="G209" s="639"/>
      <c r="H209" s="639"/>
      <c r="I209" s="639"/>
      <c r="J209" s="639"/>
      <c r="K209" s="639"/>
      <c r="L209" s="642"/>
      <c r="M209" s="642"/>
      <c r="N209" s="642"/>
      <c r="O209" s="642"/>
      <c r="P209" s="642"/>
      <c r="Q209" s="642"/>
      <c r="R209" s="642"/>
      <c r="S209" s="23"/>
      <c r="T209" s="640"/>
      <c r="U209" s="640"/>
      <c r="V209" s="640"/>
      <c r="W209" s="640"/>
      <c r="X209" s="640"/>
      <c r="Y209" s="640"/>
      <c r="Z209" s="640"/>
      <c r="AA209" s="23"/>
      <c r="AB209" s="629">
        <v>0</v>
      </c>
      <c r="AC209" s="629"/>
      <c r="AD209" s="629"/>
      <c r="AE209" s="629"/>
      <c r="AF209" s="23"/>
      <c r="AG209" s="629">
        <v>0</v>
      </c>
      <c r="AH209" s="629"/>
      <c r="AI209" s="629"/>
      <c r="AJ209" s="629"/>
      <c r="AK209" s="79"/>
      <c r="CT209" s="7"/>
      <c r="CU209" s="7"/>
      <c r="CV209" s="7"/>
      <c r="CW209" s="7"/>
      <c r="CX209" s="7"/>
    </row>
    <row r="210" spans="1:102" s="24" customFormat="1" ht="6" customHeight="1">
      <c r="A210" s="83"/>
      <c r="B210" s="84"/>
      <c r="C210" s="84"/>
      <c r="D210" s="84"/>
      <c r="E210" s="84"/>
      <c r="F210" s="145"/>
      <c r="G210" s="145"/>
      <c r="H210" s="145"/>
      <c r="I210" s="145"/>
      <c r="J210" s="145"/>
      <c r="K210" s="145"/>
      <c r="L210" s="145"/>
      <c r="M210" s="145"/>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6"/>
      <c r="CT210" s="7"/>
      <c r="CU210" s="7"/>
      <c r="CV210" s="7"/>
      <c r="CW210" s="7"/>
      <c r="CX210" s="7"/>
    </row>
    <row r="211" spans="1:102" s="24" customFormat="1" ht="6" customHeight="1">
      <c r="A211" s="150"/>
      <c r="B211" s="66"/>
      <c r="C211" s="66"/>
      <c r="D211" s="66"/>
      <c r="E211" s="66"/>
      <c r="F211" s="66"/>
      <c r="G211" s="66"/>
      <c r="H211" s="66"/>
      <c r="I211" s="66"/>
      <c r="J211" s="66"/>
      <c r="K211" s="66"/>
      <c r="L211" s="66"/>
      <c r="M211" s="66"/>
      <c r="N211" s="66"/>
      <c r="O211" s="66"/>
      <c r="P211" s="66"/>
      <c r="Q211" s="66"/>
      <c r="R211" s="66"/>
      <c r="S211" s="151"/>
      <c r="T211" s="66"/>
      <c r="U211" s="66"/>
      <c r="V211" s="66"/>
      <c r="W211" s="66"/>
      <c r="X211" s="66"/>
      <c r="Y211" s="66"/>
      <c r="Z211" s="66"/>
      <c r="AA211" s="152"/>
      <c r="AB211" s="152"/>
      <c r="AC211" s="152"/>
      <c r="AD211" s="152"/>
      <c r="AE211" s="152"/>
      <c r="AF211" s="152"/>
      <c r="AG211" s="152"/>
      <c r="AH211" s="153"/>
      <c r="AI211" s="66"/>
      <c r="AJ211" s="66"/>
      <c r="AK211" s="154"/>
      <c r="CT211" s="7"/>
      <c r="CU211" s="7"/>
      <c r="CV211" s="7"/>
      <c r="CW211" s="7"/>
      <c r="CX211" s="7"/>
    </row>
    <row r="212" spans="1:102" s="24" customFormat="1" ht="15" customHeight="1">
      <c r="A212" s="130" t="s">
        <v>84</v>
      </c>
      <c r="B212" s="23" t="s">
        <v>170</v>
      </c>
      <c r="C212" s="6"/>
      <c r="D212" s="23"/>
      <c r="E212" s="38"/>
      <c r="F212" s="593"/>
      <c r="G212" s="593"/>
      <c r="H212" s="593"/>
      <c r="I212" s="593"/>
      <c r="J212" s="593"/>
      <c r="K212" s="593"/>
      <c r="L212" s="593"/>
      <c r="M212" s="593"/>
      <c r="N212" s="593"/>
      <c r="O212" s="593"/>
      <c r="P212" s="593"/>
      <c r="Q212" s="593"/>
      <c r="R212" s="593"/>
      <c r="S212" s="593"/>
      <c r="T212" s="593"/>
      <c r="U212" s="593"/>
      <c r="V212" s="593"/>
      <c r="W212" s="593"/>
      <c r="X212" s="593"/>
      <c r="Y212" s="593"/>
      <c r="Z212" s="593"/>
      <c r="AA212" s="593"/>
      <c r="AB212" s="593"/>
      <c r="AC212" s="593"/>
      <c r="AD212" s="593"/>
      <c r="AE212" s="593"/>
      <c r="AF212" s="593"/>
      <c r="AG212" s="593"/>
      <c r="AH212" s="593"/>
      <c r="AI212" s="593"/>
      <c r="AJ212" s="593"/>
      <c r="AK212" s="79"/>
      <c r="CT212" s="7"/>
      <c r="CU212" s="7"/>
      <c r="CV212" s="7"/>
      <c r="CW212" s="7"/>
      <c r="CX212" s="7"/>
    </row>
    <row r="213" spans="1:102" s="24" customFormat="1" ht="15" customHeight="1">
      <c r="A213" s="70"/>
      <c r="B213" s="23" t="s">
        <v>171</v>
      </c>
      <c r="C213" s="23"/>
      <c r="D213" s="23"/>
      <c r="E213" s="23"/>
      <c r="F213" s="636"/>
      <c r="G213" s="636"/>
      <c r="H213" s="636"/>
      <c r="I213" s="636"/>
      <c r="J213" s="636"/>
      <c r="K213" s="636"/>
      <c r="L213" s="636"/>
      <c r="M213" s="636"/>
      <c r="N213" s="636"/>
      <c r="O213" s="636"/>
      <c r="P213" s="636"/>
      <c r="Q213" s="636"/>
      <c r="R213" s="636"/>
      <c r="S213" s="636"/>
      <c r="T213" s="636"/>
      <c r="U213" s="636"/>
      <c r="V213" s="636"/>
      <c r="W213" s="636"/>
      <c r="X213" s="636"/>
      <c r="Y213" s="636"/>
      <c r="Z213" s="636"/>
      <c r="AA213" s="636"/>
      <c r="AB213" s="636"/>
      <c r="AC213" s="636"/>
      <c r="AD213" s="636"/>
      <c r="AE213" s="636"/>
      <c r="AF213" s="636"/>
      <c r="AG213" s="636"/>
      <c r="AH213" s="636"/>
      <c r="AI213" s="636"/>
      <c r="AJ213" s="636"/>
      <c r="AK213" s="79"/>
      <c r="CT213" s="7"/>
      <c r="CU213" s="7"/>
      <c r="CV213" s="7"/>
      <c r="CW213" s="7"/>
      <c r="CX213" s="7"/>
    </row>
    <row r="214" spans="1:102" s="24" customFormat="1" ht="15" customHeight="1">
      <c r="A214" s="70"/>
      <c r="B214" s="23"/>
      <c r="C214" s="91" t="s">
        <v>172</v>
      </c>
      <c r="D214" s="23"/>
      <c r="E214" s="23"/>
      <c r="F214" s="636"/>
      <c r="G214" s="636"/>
      <c r="H214" s="636"/>
      <c r="I214" s="636"/>
      <c r="J214" s="636"/>
      <c r="K214" s="636"/>
      <c r="L214" s="636"/>
      <c r="M214" s="636"/>
      <c r="N214" s="636"/>
      <c r="O214" s="636"/>
      <c r="P214" s="636"/>
      <c r="Q214" s="636"/>
      <c r="R214" s="636"/>
      <c r="S214" s="636"/>
      <c r="T214" s="636"/>
      <c r="U214" s="636"/>
      <c r="V214" s="636"/>
      <c r="W214" s="636"/>
      <c r="X214" s="636"/>
      <c r="Y214" s="636"/>
      <c r="Z214" s="636"/>
      <c r="AA214" s="636"/>
      <c r="AB214" s="636"/>
      <c r="AC214" s="636"/>
      <c r="AD214" s="636"/>
      <c r="AE214" s="636"/>
      <c r="AF214" s="636"/>
      <c r="AG214" s="636"/>
      <c r="AH214" s="636"/>
      <c r="AI214" s="636"/>
      <c r="AJ214" s="636"/>
      <c r="AK214" s="79"/>
      <c r="CT214" s="7"/>
      <c r="CU214" s="7"/>
      <c r="CV214" s="7"/>
      <c r="CW214" s="7"/>
      <c r="CX214" s="7"/>
    </row>
    <row r="215" spans="1:102" s="24" customFormat="1" ht="15" customHeight="1">
      <c r="A215" s="70"/>
      <c r="B215" s="12" t="s">
        <v>628</v>
      </c>
      <c r="C215" s="12"/>
      <c r="D215" s="12"/>
      <c r="E215" s="12"/>
      <c r="F215" s="637"/>
      <c r="G215" s="637"/>
      <c r="H215" s="637"/>
      <c r="I215" s="637"/>
      <c r="J215" s="637"/>
      <c r="K215" s="637"/>
      <c r="L215" s="637"/>
      <c r="M215" s="637"/>
      <c r="N215" s="637"/>
      <c r="O215" s="637"/>
      <c r="P215" s="637"/>
      <c r="Q215" s="637"/>
      <c r="R215" s="637"/>
      <c r="S215" s="12"/>
      <c r="T215" s="12" t="s">
        <v>173</v>
      </c>
      <c r="U215" s="12"/>
      <c r="V215" s="12"/>
      <c r="W215" s="12"/>
      <c r="X215" s="638"/>
      <c r="Y215" s="638"/>
      <c r="Z215" s="638"/>
      <c r="AA215" s="638"/>
      <c r="AB215" s="638"/>
      <c r="AC215" s="638"/>
      <c r="AD215" s="638"/>
      <c r="AE215" s="638"/>
      <c r="AF215" s="638"/>
      <c r="AG215" s="638"/>
      <c r="AH215" s="638"/>
      <c r="AI215" s="638"/>
      <c r="AJ215" s="638"/>
      <c r="AK215" s="79"/>
      <c r="CT215" s="7"/>
      <c r="CU215" s="7"/>
      <c r="CV215" s="7"/>
      <c r="CW215" s="7"/>
      <c r="CX215" s="7"/>
    </row>
    <row r="216" spans="1:102" s="24" customFormat="1" ht="14.25" customHeight="1">
      <c r="A216" s="70"/>
      <c r="B216" s="23" t="s">
        <v>174</v>
      </c>
      <c r="C216" s="639" t="s">
        <v>175</v>
      </c>
      <c r="D216" s="639"/>
      <c r="E216" s="639"/>
      <c r="F216" s="639"/>
      <c r="G216" s="639"/>
      <c r="H216" s="639"/>
      <c r="I216" s="639"/>
      <c r="J216" s="639"/>
      <c r="K216" s="639"/>
      <c r="L216" s="155"/>
      <c r="M216" s="155"/>
      <c r="N216" s="23"/>
      <c r="O216" s="23"/>
      <c r="P216" s="23"/>
      <c r="Q216" s="23"/>
      <c r="R216" s="23"/>
      <c r="S216" s="23"/>
      <c r="T216" s="640" t="s">
        <v>176</v>
      </c>
      <c r="U216" s="640"/>
      <c r="V216" s="640"/>
      <c r="W216" s="640"/>
      <c r="X216" s="640"/>
      <c r="Y216" s="640"/>
      <c r="Z216" s="640"/>
      <c r="AA216" s="91"/>
      <c r="AB216" s="641" t="s">
        <v>177</v>
      </c>
      <c r="AC216" s="641"/>
      <c r="AD216" s="641"/>
      <c r="AE216" s="641"/>
      <c r="AF216" s="23"/>
      <c r="AG216" s="641" t="s">
        <v>178</v>
      </c>
      <c r="AH216" s="641"/>
      <c r="AI216" s="641"/>
      <c r="AJ216" s="641"/>
      <c r="AK216" s="79"/>
      <c r="CT216" s="7"/>
      <c r="CU216" s="7"/>
      <c r="CV216" s="7"/>
      <c r="CW216" s="7"/>
      <c r="CX216" s="7"/>
    </row>
    <row r="217" spans="1:102" s="24" customFormat="1" ht="14.25">
      <c r="A217" s="70"/>
      <c r="B217" s="6"/>
      <c r="C217" s="639"/>
      <c r="D217" s="639"/>
      <c r="E217" s="639"/>
      <c r="F217" s="639"/>
      <c r="G217" s="639"/>
      <c r="H217" s="639"/>
      <c r="I217" s="639"/>
      <c r="J217" s="639"/>
      <c r="K217" s="639"/>
      <c r="L217" s="155"/>
      <c r="M217" s="155"/>
      <c r="N217" s="23"/>
      <c r="O217" s="23"/>
      <c r="P217" s="23"/>
      <c r="Q217" s="23"/>
      <c r="R217" s="23"/>
      <c r="S217" s="23"/>
      <c r="T217" s="640"/>
      <c r="U217" s="640"/>
      <c r="V217" s="640"/>
      <c r="W217" s="640"/>
      <c r="X217" s="640"/>
      <c r="Y217" s="640"/>
      <c r="Z217" s="640"/>
      <c r="AA217" s="23"/>
      <c r="AB217" s="23"/>
      <c r="AC217" s="23"/>
      <c r="AD217" s="23"/>
      <c r="AE217" s="23"/>
      <c r="AF217" s="23"/>
      <c r="AG217" s="23"/>
      <c r="AH217" s="23"/>
      <c r="AI217" s="23"/>
      <c r="AJ217" s="23"/>
      <c r="AK217" s="79"/>
      <c r="CT217" s="7"/>
      <c r="CU217" s="7"/>
      <c r="CV217" s="7"/>
      <c r="CW217" s="7"/>
      <c r="CX217" s="7"/>
    </row>
    <row r="218" spans="1:102" s="24" customFormat="1" ht="14.25">
      <c r="A218" s="70"/>
      <c r="B218" s="6"/>
      <c r="C218" s="639"/>
      <c r="D218" s="639"/>
      <c r="E218" s="639"/>
      <c r="F218" s="639"/>
      <c r="G218" s="639"/>
      <c r="H218" s="639"/>
      <c r="I218" s="639"/>
      <c r="J218" s="639"/>
      <c r="K218" s="639"/>
      <c r="L218" s="642"/>
      <c r="M218" s="642"/>
      <c r="N218" s="642"/>
      <c r="O218" s="642"/>
      <c r="P218" s="642"/>
      <c r="Q218" s="642"/>
      <c r="R218" s="642"/>
      <c r="S218" s="23"/>
      <c r="T218" s="640"/>
      <c r="U218" s="640"/>
      <c r="V218" s="640"/>
      <c r="W218" s="640"/>
      <c r="X218" s="640"/>
      <c r="Y218" s="640"/>
      <c r="Z218" s="640"/>
      <c r="AA218" s="23"/>
      <c r="AB218" s="629">
        <v>0</v>
      </c>
      <c r="AC218" s="629"/>
      <c r="AD218" s="629"/>
      <c r="AE218" s="629"/>
      <c r="AF218" s="23"/>
      <c r="AG218" s="629">
        <v>0</v>
      </c>
      <c r="AH218" s="629"/>
      <c r="AI218" s="629"/>
      <c r="AJ218" s="629"/>
      <c r="AK218" s="79"/>
      <c r="CT218" s="7"/>
      <c r="CU218" s="7"/>
      <c r="CV218" s="7"/>
      <c r="CW218" s="7"/>
      <c r="CX218" s="7"/>
    </row>
    <row r="219" spans="1:102" s="24" customFormat="1" ht="6" customHeight="1">
      <c r="A219" s="83"/>
      <c r="B219" s="84"/>
      <c r="C219" s="84"/>
      <c r="D219" s="84"/>
      <c r="E219" s="84"/>
      <c r="F219" s="145"/>
      <c r="G219" s="145"/>
      <c r="H219" s="145"/>
      <c r="I219" s="145"/>
      <c r="J219" s="145"/>
      <c r="K219" s="145"/>
      <c r="L219" s="145"/>
      <c r="M219" s="145"/>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6"/>
      <c r="CT219" s="7"/>
      <c r="CU219" s="7"/>
      <c r="CV219" s="7"/>
      <c r="CW219" s="7"/>
      <c r="CX219" s="7"/>
    </row>
    <row r="220" spans="1:102" s="24" customFormat="1" ht="6" customHeight="1">
      <c r="A220" s="150"/>
      <c r="B220" s="66"/>
      <c r="C220" s="66"/>
      <c r="D220" s="66"/>
      <c r="E220" s="66"/>
      <c r="F220" s="66"/>
      <c r="G220" s="66"/>
      <c r="H220" s="66"/>
      <c r="I220" s="66"/>
      <c r="J220" s="66"/>
      <c r="K220" s="66"/>
      <c r="L220" s="66"/>
      <c r="M220" s="66"/>
      <c r="N220" s="66"/>
      <c r="O220" s="66"/>
      <c r="P220" s="66"/>
      <c r="Q220" s="66"/>
      <c r="R220" s="66"/>
      <c r="S220" s="151"/>
      <c r="T220" s="66"/>
      <c r="U220" s="66"/>
      <c r="V220" s="66"/>
      <c r="W220" s="66"/>
      <c r="X220" s="66"/>
      <c r="Y220" s="66"/>
      <c r="Z220" s="66"/>
      <c r="AA220" s="152"/>
      <c r="AB220" s="152"/>
      <c r="AC220" s="152"/>
      <c r="AD220" s="152"/>
      <c r="AE220" s="152"/>
      <c r="AF220" s="152"/>
      <c r="AG220" s="152"/>
      <c r="AH220" s="153"/>
      <c r="AI220" s="66"/>
      <c r="AJ220" s="66"/>
      <c r="AK220" s="154"/>
      <c r="CT220" s="7"/>
      <c r="CU220" s="7"/>
      <c r="CV220" s="7"/>
      <c r="CW220" s="7"/>
      <c r="CX220" s="7"/>
    </row>
    <row r="221" spans="1:102" s="24" customFormat="1" ht="15" customHeight="1">
      <c r="A221" s="130" t="s">
        <v>85</v>
      </c>
      <c r="B221" s="23" t="s">
        <v>170</v>
      </c>
      <c r="C221" s="6"/>
      <c r="D221" s="23"/>
      <c r="E221" s="38"/>
      <c r="F221" s="593"/>
      <c r="G221" s="593"/>
      <c r="H221" s="593"/>
      <c r="I221" s="593"/>
      <c r="J221" s="593"/>
      <c r="K221" s="593"/>
      <c r="L221" s="593"/>
      <c r="M221" s="593"/>
      <c r="N221" s="593"/>
      <c r="O221" s="593"/>
      <c r="P221" s="593"/>
      <c r="Q221" s="593"/>
      <c r="R221" s="593"/>
      <c r="S221" s="593"/>
      <c r="T221" s="593"/>
      <c r="U221" s="593"/>
      <c r="V221" s="593"/>
      <c r="W221" s="593"/>
      <c r="X221" s="593"/>
      <c r="Y221" s="593"/>
      <c r="Z221" s="593"/>
      <c r="AA221" s="593"/>
      <c r="AB221" s="593"/>
      <c r="AC221" s="593"/>
      <c r="AD221" s="593"/>
      <c r="AE221" s="593"/>
      <c r="AF221" s="593"/>
      <c r="AG221" s="593"/>
      <c r="AH221" s="593"/>
      <c r="AI221" s="593"/>
      <c r="AJ221" s="593"/>
      <c r="AK221" s="79"/>
      <c r="CT221" s="7"/>
      <c r="CU221" s="7"/>
      <c r="CV221" s="7"/>
      <c r="CW221" s="7"/>
      <c r="CX221" s="7"/>
    </row>
    <row r="222" spans="1:102" s="24" customFormat="1" ht="15" customHeight="1">
      <c r="A222" s="70"/>
      <c r="B222" s="23" t="s">
        <v>171</v>
      </c>
      <c r="C222" s="23"/>
      <c r="D222" s="23"/>
      <c r="E222" s="23"/>
      <c r="F222" s="636"/>
      <c r="G222" s="636"/>
      <c r="H222" s="636"/>
      <c r="I222" s="636"/>
      <c r="J222" s="636"/>
      <c r="K222" s="636"/>
      <c r="L222" s="636"/>
      <c r="M222" s="636"/>
      <c r="N222" s="636"/>
      <c r="O222" s="636"/>
      <c r="P222" s="636"/>
      <c r="Q222" s="636"/>
      <c r="R222" s="636"/>
      <c r="S222" s="636"/>
      <c r="T222" s="636"/>
      <c r="U222" s="636"/>
      <c r="V222" s="636"/>
      <c r="W222" s="636"/>
      <c r="X222" s="636"/>
      <c r="Y222" s="636"/>
      <c r="Z222" s="636"/>
      <c r="AA222" s="636"/>
      <c r="AB222" s="636"/>
      <c r="AC222" s="636"/>
      <c r="AD222" s="636"/>
      <c r="AE222" s="636"/>
      <c r="AF222" s="636"/>
      <c r="AG222" s="636"/>
      <c r="AH222" s="636"/>
      <c r="AI222" s="636"/>
      <c r="AJ222" s="636"/>
      <c r="AK222" s="79"/>
      <c r="CT222" s="7"/>
      <c r="CU222" s="7"/>
      <c r="CV222" s="7"/>
      <c r="CW222" s="7"/>
      <c r="CX222" s="7"/>
    </row>
    <row r="223" spans="1:102" s="24" customFormat="1" ht="15" customHeight="1">
      <c r="A223" s="70"/>
      <c r="B223" s="23"/>
      <c r="C223" s="91" t="s">
        <v>172</v>
      </c>
      <c r="D223" s="23"/>
      <c r="E223" s="23"/>
      <c r="F223" s="636"/>
      <c r="G223" s="636"/>
      <c r="H223" s="636"/>
      <c r="I223" s="636"/>
      <c r="J223" s="636"/>
      <c r="K223" s="636"/>
      <c r="L223" s="636"/>
      <c r="M223" s="636"/>
      <c r="N223" s="636"/>
      <c r="O223" s="636"/>
      <c r="P223" s="636"/>
      <c r="Q223" s="636"/>
      <c r="R223" s="636"/>
      <c r="S223" s="636"/>
      <c r="T223" s="636"/>
      <c r="U223" s="636"/>
      <c r="V223" s="636"/>
      <c r="W223" s="636"/>
      <c r="X223" s="636"/>
      <c r="Y223" s="636"/>
      <c r="Z223" s="636"/>
      <c r="AA223" s="636"/>
      <c r="AB223" s="636"/>
      <c r="AC223" s="636"/>
      <c r="AD223" s="636"/>
      <c r="AE223" s="636"/>
      <c r="AF223" s="636"/>
      <c r="AG223" s="636"/>
      <c r="AH223" s="636"/>
      <c r="AI223" s="636"/>
      <c r="AJ223" s="636"/>
      <c r="AK223" s="79"/>
      <c r="CT223" s="7"/>
      <c r="CU223" s="7"/>
      <c r="CV223" s="7"/>
      <c r="CW223" s="7"/>
      <c r="CX223" s="7"/>
    </row>
    <row r="224" spans="1:102" s="24" customFormat="1" ht="15" customHeight="1">
      <c r="A224" s="70"/>
      <c r="B224" s="12" t="s">
        <v>628</v>
      </c>
      <c r="C224" s="12"/>
      <c r="D224" s="12"/>
      <c r="E224" s="12"/>
      <c r="F224" s="637"/>
      <c r="G224" s="637"/>
      <c r="H224" s="637"/>
      <c r="I224" s="637"/>
      <c r="J224" s="637"/>
      <c r="K224" s="637"/>
      <c r="L224" s="637"/>
      <c r="M224" s="637"/>
      <c r="N224" s="637"/>
      <c r="O224" s="637"/>
      <c r="P224" s="637"/>
      <c r="Q224" s="637"/>
      <c r="R224" s="637"/>
      <c r="S224" s="12"/>
      <c r="T224" s="12" t="s">
        <v>173</v>
      </c>
      <c r="U224" s="12"/>
      <c r="V224" s="12"/>
      <c r="W224" s="12"/>
      <c r="X224" s="638"/>
      <c r="Y224" s="638"/>
      <c r="Z224" s="638"/>
      <c r="AA224" s="638"/>
      <c r="AB224" s="638"/>
      <c r="AC224" s="638"/>
      <c r="AD224" s="638"/>
      <c r="AE224" s="638"/>
      <c r="AF224" s="638"/>
      <c r="AG224" s="638"/>
      <c r="AH224" s="638"/>
      <c r="AI224" s="638"/>
      <c r="AJ224" s="638"/>
      <c r="AK224" s="79"/>
      <c r="CT224" s="7"/>
      <c r="CU224" s="7"/>
      <c r="CV224" s="7"/>
      <c r="CW224" s="7"/>
      <c r="CX224" s="7"/>
    </row>
    <row r="225" spans="1:102" s="24" customFormat="1" ht="14.25" customHeight="1">
      <c r="A225" s="70"/>
      <c r="B225" s="23" t="s">
        <v>174</v>
      </c>
      <c r="C225" s="639" t="s">
        <v>175</v>
      </c>
      <c r="D225" s="639"/>
      <c r="E225" s="639"/>
      <c r="F225" s="639"/>
      <c r="G225" s="639"/>
      <c r="H225" s="639"/>
      <c r="I225" s="639"/>
      <c r="J225" s="639"/>
      <c r="K225" s="639"/>
      <c r="L225" s="155"/>
      <c r="M225" s="155"/>
      <c r="N225" s="23"/>
      <c r="O225" s="23"/>
      <c r="P225" s="23"/>
      <c r="Q225" s="23"/>
      <c r="R225" s="23"/>
      <c r="S225" s="23"/>
      <c r="T225" s="640" t="s">
        <v>176</v>
      </c>
      <c r="U225" s="640"/>
      <c r="V225" s="640"/>
      <c r="W225" s="640"/>
      <c r="X225" s="640"/>
      <c r="Y225" s="640"/>
      <c r="Z225" s="640"/>
      <c r="AA225" s="91"/>
      <c r="AB225" s="641" t="s">
        <v>177</v>
      </c>
      <c r="AC225" s="641"/>
      <c r="AD225" s="641"/>
      <c r="AE225" s="641"/>
      <c r="AF225" s="23"/>
      <c r="AG225" s="641" t="s">
        <v>178</v>
      </c>
      <c r="AH225" s="641"/>
      <c r="AI225" s="641"/>
      <c r="AJ225" s="641"/>
      <c r="AK225" s="79"/>
      <c r="CT225" s="7"/>
      <c r="CU225" s="7"/>
      <c r="CV225" s="7"/>
      <c r="CW225" s="7"/>
      <c r="CX225" s="7"/>
    </row>
    <row r="226" spans="1:102" s="24" customFormat="1" ht="14.25">
      <c r="A226" s="70"/>
      <c r="B226" s="6"/>
      <c r="C226" s="639"/>
      <c r="D226" s="639"/>
      <c r="E226" s="639"/>
      <c r="F226" s="639"/>
      <c r="G226" s="639"/>
      <c r="H226" s="639"/>
      <c r="I226" s="639"/>
      <c r="J226" s="639"/>
      <c r="K226" s="639"/>
      <c r="L226" s="155"/>
      <c r="M226" s="155"/>
      <c r="N226" s="23"/>
      <c r="O226" s="23"/>
      <c r="P226" s="23"/>
      <c r="Q226" s="23"/>
      <c r="R226" s="23"/>
      <c r="S226" s="23"/>
      <c r="T226" s="640"/>
      <c r="U226" s="640"/>
      <c r="V226" s="640"/>
      <c r="W226" s="640"/>
      <c r="X226" s="640"/>
      <c r="Y226" s="640"/>
      <c r="Z226" s="640"/>
      <c r="AA226" s="23"/>
      <c r="AB226" s="23"/>
      <c r="AC226" s="23"/>
      <c r="AD226" s="23"/>
      <c r="AE226" s="23"/>
      <c r="AF226" s="23"/>
      <c r="AG226" s="23"/>
      <c r="AH226" s="23"/>
      <c r="AI226" s="23"/>
      <c r="AJ226" s="23"/>
      <c r="AK226" s="79"/>
      <c r="CT226" s="7"/>
      <c r="CU226" s="7"/>
      <c r="CV226" s="7"/>
      <c r="CW226" s="7"/>
      <c r="CX226" s="7"/>
    </row>
    <row r="227" spans="1:102" s="24" customFormat="1" ht="14.25">
      <c r="A227" s="70"/>
      <c r="B227" s="6"/>
      <c r="C227" s="639"/>
      <c r="D227" s="639"/>
      <c r="E227" s="639"/>
      <c r="F227" s="639"/>
      <c r="G227" s="639"/>
      <c r="H227" s="639"/>
      <c r="I227" s="639"/>
      <c r="J227" s="639"/>
      <c r="K227" s="639"/>
      <c r="L227" s="642"/>
      <c r="M227" s="642"/>
      <c r="N227" s="642"/>
      <c r="O227" s="642"/>
      <c r="P227" s="642"/>
      <c r="Q227" s="642"/>
      <c r="R227" s="642"/>
      <c r="S227" s="23"/>
      <c r="T227" s="640"/>
      <c r="U227" s="640"/>
      <c r="V227" s="640"/>
      <c r="W227" s="640"/>
      <c r="X227" s="640"/>
      <c r="Y227" s="640"/>
      <c r="Z227" s="640"/>
      <c r="AA227" s="23"/>
      <c r="AB227" s="629">
        <v>0</v>
      </c>
      <c r="AC227" s="629"/>
      <c r="AD227" s="629"/>
      <c r="AE227" s="629"/>
      <c r="AF227" s="23"/>
      <c r="AG227" s="629">
        <v>0</v>
      </c>
      <c r="AH227" s="629"/>
      <c r="AI227" s="629"/>
      <c r="AJ227" s="629"/>
      <c r="AK227" s="79"/>
      <c r="CT227" s="7"/>
      <c r="CU227" s="7"/>
      <c r="CV227" s="7"/>
      <c r="CW227" s="7"/>
      <c r="CX227" s="7"/>
    </row>
    <row r="228" spans="1:102" s="24" customFormat="1" ht="6" customHeight="1">
      <c r="A228" s="83"/>
      <c r="B228" s="84"/>
      <c r="C228" s="84"/>
      <c r="D228" s="84"/>
      <c r="E228" s="84"/>
      <c r="F228" s="145"/>
      <c r="G228" s="145"/>
      <c r="H228" s="145"/>
      <c r="I228" s="145"/>
      <c r="J228" s="145"/>
      <c r="K228" s="145"/>
      <c r="L228" s="145"/>
      <c r="M228" s="145"/>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6"/>
      <c r="CT228" s="7"/>
      <c r="CU228" s="7"/>
      <c r="CV228" s="7"/>
      <c r="CW228" s="7"/>
      <c r="CX228" s="7"/>
    </row>
    <row r="229" spans="1:102" s="24" customFormat="1" ht="6" customHeight="1">
      <c r="A229" s="150"/>
      <c r="B229" s="66"/>
      <c r="C229" s="66"/>
      <c r="D229" s="66"/>
      <c r="E229" s="66"/>
      <c r="F229" s="66"/>
      <c r="G229" s="66"/>
      <c r="H229" s="66"/>
      <c r="I229" s="66"/>
      <c r="J229" s="66"/>
      <c r="K229" s="66"/>
      <c r="L229" s="66"/>
      <c r="M229" s="66"/>
      <c r="N229" s="66"/>
      <c r="O229" s="66"/>
      <c r="P229" s="66"/>
      <c r="Q229" s="66"/>
      <c r="R229" s="66"/>
      <c r="S229" s="151"/>
      <c r="T229" s="66"/>
      <c r="U229" s="66"/>
      <c r="V229" s="66"/>
      <c r="W229" s="66"/>
      <c r="X229" s="66"/>
      <c r="Y229" s="66"/>
      <c r="Z229" s="66"/>
      <c r="AA229" s="152"/>
      <c r="AB229" s="152"/>
      <c r="AC229" s="152"/>
      <c r="AD229" s="152"/>
      <c r="AE229" s="152"/>
      <c r="AF229" s="152"/>
      <c r="AG229" s="152"/>
      <c r="AH229" s="153"/>
      <c r="AI229" s="66"/>
      <c r="AJ229" s="66"/>
      <c r="AK229" s="154"/>
      <c r="CT229" s="7"/>
      <c r="CU229" s="7"/>
      <c r="CV229" s="7"/>
      <c r="CW229" s="7"/>
      <c r="CX229" s="7"/>
    </row>
    <row r="230" spans="1:102" s="24" customFormat="1" ht="15" customHeight="1">
      <c r="A230" s="130" t="s">
        <v>88</v>
      </c>
      <c r="B230" s="23" t="s">
        <v>170</v>
      </c>
      <c r="C230" s="6"/>
      <c r="D230" s="23"/>
      <c r="E230" s="38"/>
      <c r="F230" s="593"/>
      <c r="G230" s="593"/>
      <c r="H230" s="593"/>
      <c r="I230" s="593"/>
      <c r="J230" s="593"/>
      <c r="K230" s="593"/>
      <c r="L230" s="593"/>
      <c r="M230" s="593"/>
      <c r="N230" s="593"/>
      <c r="O230" s="593"/>
      <c r="P230" s="593"/>
      <c r="Q230" s="593"/>
      <c r="R230" s="593"/>
      <c r="S230" s="593"/>
      <c r="T230" s="593"/>
      <c r="U230" s="593"/>
      <c r="V230" s="593"/>
      <c r="W230" s="593"/>
      <c r="X230" s="593"/>
      <c r="Y230" s="593"/>
      <c r="Z230" s="593"/>
      <c r="AA230" s="593"/>
      <c r="AB230" s="593"/>
      <c r="AC230" s="593"/>
      <c r="AD230" s="593"/>
      <c r="AE230" s="593"/>
      <c r="AF230" s="593"/>
      <c r="AG230" s="593"/>
      <c r="AH230" s="593"/>
      <c r="AI230" s="593"/>
      <c r="AJ230" s="593"/>
      <c r="AK230" s="79"/>
      <c r="CT230" s="7"/>
      <c r="CU230" s="7"/>
      <c r="CV230" s="7"/>
      <c r="CW230" s="7"/>
      <c r="CX230" s="7"/>
    </row>
    <row r="231" spans="1:102" s="24" customFormat="1" ht="15" customHeight="1">
      <c r="A231" s="70"/>
      <c r="B231" s="23" t="s">
        <v>171</v>
      </c>
      <c r="C231" s="23"/>
      <c r="D231" s="23"/>
      <c r="E231" s="23"/>
      <c r="F231" s="636"/>
      <c r="G231" s="636"/>
      <c r="H231" s="636"/>
      <c r="I231" s="636"/>
      <c r="J231" s="636"/>
      <c r="K231" s="636"/>
      <c r="L231" s="636"/>
      <c r="M231" s="636"/>
      <c r="N231" s="636"/>
      <c r="O231" s="636"/>
      <c r="P231" s="636"/>
      <c r="Q231" s="636"/>
      <c r="R231" s="636"/>
      <c r="S231" s="636"/>
      <c r="T231" s="636"/>
      <c r="U231" s="636"/>
      <c r="V231" s="636"/>
      <c r="W231" s="636"/>
      <c r="X231" s="636"/>
      <c r="Y231" s="636"/>
      <c r="Z231" s="636"/>
      <c r="AA231" s="636"/>
      <c r="AB231" s="636"/>
      <c r="AC231" s="636"/>
      <c r="AD231" s="636"/>
      <c r="AE231" s="636"/>
      <c r="AF231" s="636"/>
      <c r="AG231" s="636"/>
      <c r="AH231" s="636"/>
      <c r="AI231" s="636"/>
      <c r="AJ231" s="636"/>
      <c r="AK231" s="79"/>
      <c r="CT231" s="7"/>
      <c r="CU231" s="7"/>
      <c r="CV231" s="7"/>
      <c r="CW231" s="7"/>
      <c r="CX231" s="7"/>
    </row>
    <row r="232" spans="1:102" s="24" customFormat="1" ht="15" customHeight="1">
      <c r="A232" s="70"/>
      <c r="B232" s="23"/>
      <c r="C232" s="91" t="s">
        <v>172</v>
      </c>
      <c r="D232" s="23"/>
      <c r="E232" s="23"/>
      <c r="F232" s="636"/>
      <c r="G232" s="636"/>
      <c r="H232" s="636"/>
      <c r="I232" s="636"/>
      <c r="J232" s="636"/>
      <c r="K232" s="636"/>
      <c r="L232" s="636"/>
      <c r="M232" s="636"/>
      <c r="N232" s="636"/>
      <c r="O232" s="636"/>
      <c r="P232" s="636"/>
      <c r="Q232" s="636"/>
      <c r="R232" s="636"/>
      <c r="S232" s="636"/>
      <c r="T232" s="636"/>
      <c r="U232" s="636"/>
      <c r="V232" s="636"/>
      <c r="W232" s="636"/>
      <c r="X232" s="636"/>
      <c r="Y232" s="636"/>
      <c r="Z232" s="636"/>
      <c r="AA232" s="636"/>
      <c r="AB232" s="636"/>
      <c r="AC232" s="636"/>
      <c r="AD232" s="636"/>
      <c r="AE232" s="636"/>
      <c r="AF232" s="636"/>
      <c r="AG232" s="636"/>
      <c r="AH232" s="636"/>
      <c r="AI232" s="636"/>
      <c r="AJ232" s="636"/>
      <c r="AK232" s="79"/>
      <c r="CT232" s="7"/>
      <c r="CU232" s="7"/>
      <c r="CV232" s="7"/>
      <c r="CW232" s="7"/>
      <c r="CX232" s="7"/>
    </row>
    <row r="233" spans="1:102" s="24" customFormat="1" ht="15" customHeight="1">
      <c r="A233" s="70"/>
      <c r="B233" s="12" t="s">
        <v>628</v>
      </c>
      <c r="C233" s="12"/>
      <c r="D233" s="12"/>
      <c r="E233" s="12"/>
      <c r="F233" s="637"/>
      <c r="G233" s="637"/>
      <c r="H233" s="637"/>
      <c r="I233" s="637"/>
      <c r="J233" s="637"/>
      <c r="K233" s="637"/>
      <c r="L233" s="637"/>
      <c r="M233" s="637"/>
      <c r="N233" s="637"/>
      <c r="O233" s="637"/>
      <c r="P233" s="637"/>
      <c r="Q233" s="637"/>
      <c r="R233" s="637"/>
      <c r="S233" s="12"/>
      <c r="T233" s="12" t="s">
        <v>173</v>
      </c>
      <c r="U233" s="12"/>
      <c r="V233" s="12"/>
      <c r="W233" s="12"/>
      <c r="X233" s="638"/>
      <c r="Y233" s="638"/>
      <c r="Z233" s="638"/>
      <c r="AA233" s="638"/>
      <c r="AB233" s="638"/>
      <c r="AC233" s="638"/>
      <c r="AD233" s="638"/>
      <c r="AE233" s="638"/>
      <c r="AF233" s="638"/>
      <c r="AG233" s="638"/>
      <c r="AH233" s="638"/>
      <c r="AI233" s="638"/>
      <c r="AJ233" s="638"/>
      <c r="AK233" s="79"/>
      <c r="CT233" s="7"/>
      <c r="CU233" s="7"/>
      <c r="CV233" s="7"/>
      <c r="CW233" s="7"/>
      <c r="CX233" s="7"/>
    </row>
    <row r="234" spans="1:102" s="24" customFormat="1" ht="14.25" customHeight="1">
      <c r="A234" s="70"/>
      <c r="B234" s="23" t="s">
        <v>174</v>
      </c>
      <c r="C234" s="639" t="s">
        <v>175</v>
      </c>
      <c r="D234" s="639"/>
      <c r="E234" s="639"/>
      <c r="F234" s="639"/>
      <c r="G234" s="639"/>
      <c r="H234" s="639"/>
      <c r="I234" s="639"/>
      <c r="J234" s="639"/>
      <c r="K234" s="639"/>
      <c r="L234" s="155"/>
      <c r="M234" s="155"/>
      <c r="N234" s="23"/>
      <c r="O234" s="23"/>
      <c r="P234" s="23"/>
      <c r="Q234" s="23"/>
      <c r="R234" s="23"/>
      <c r="S234" s="23"/>
      <c r="T234" s="640" t="s">
        <v>176</v>
      </c>
      <c r="U234" s="640"/>
      <c r="V234" s="640"/>
      <c r="W234" s="640"/>
      <c r="X234" s="640"/>
      <c r="Y234" s="640"/>
      <c r="Z234" s="640"/>
      <c r="AA234" s="91"/>
      <c r="AB234" s="641" t="s">
        <v>177</v>
      </c>
      <c r="AC234" s="641"/>
      <c r="AD234" s="641"/>
      <c r="AE234" s="641"/>
      <c r="AF234" s="23"/>
      <c r="AG234" s="641" t="s">
        <v>178</v>
      </c>
      <c r="AH234" s="641"/>
      <c r="AI234" s="641"/>
      <c r="AJ234" s="641"/>
      <c r="AK234" s="79"/>
      <c r="CT234" s="7"/>
      <c r="CU234" s="7"/>
      <c r="CV234" s="7"/>
      <c r="CW234" s="7"/>
      <c r="CX234" s="7"/>
    </row>
    <row r="235" spans="1:102" s="24" customFormat="1" ht="14.25">
      <c r="A235" s="70"/>
      <c r="B235" s="6"/>
      <c r="C235" s="639"/>
      <c r="D235" s="639"/>
      <c r="E235" s="639"/>
      <c r="F235" s="639"/>
      <c r="G235" s="639"/>
      <c r="H235" s="639"/>
      <c r="I235" s="639"/>
      <c r="J235" s="639"/>
      <c r="K235" s="639"/>
      <c r="L235" s="155"/>
      <c r="M235" s="155"/>
      <c r="N235" s="23"/>
      <c r="O235" s="23"/>
      <c r="P235" s="23"/>
      <c r="Q235" s="23"/>
      <c r="R235" s="23"/>
      <c r="S235" s="23"/>
      <c r="T235" s="640"/>
      <c r="U235" s="640"/>
      <c r="V235" s="640"/>
      <c r="W235" s="640"/>
      <c r="X235" s="640"/>
      <c r="Y235" s="640"/>
      <c r="Z235" s="640"/>
      <c r="AA235" s="23"/>
      <c r="AB235" s="23"/>
      <c r="AC235" s="23"/>
      <c r="AD235" s="23"/>
      <c r="AE235" s="23"/>
      <c r="AF235" s="23"/>
      <c r="AG235" s="23"/>
      <c r="AH235" s="23"/>
      <c r="AI235" s="23"/>
      <c r="AJ235" s="23"/>
      <c r="AK235" s="79"/>
      <c r="CT235" s="7"/>
      <c r="CU235" s="7"/>
      <c r="CV235" s="7"/>
      <c r="CW235" s="7"/>
      <c r="CX235" s="7"/>
    </row>
    <row r="236" spans="1:102" s="24" customFormat="1" ht="14.25">
      <c r="A236" s="70"/>
      <c r="B236" s="6"/>
      <c r="C236" s="639"/>
      <c r="D236" s="639"/>
      <c r="E236" s="639"/>
      <c r="F236" s="639"/>
      <c r="G236" s="639"/>
      <c r="H236" s="639"/>
      <c r="I236" s="639"/>
      <c r="J236" s="639"/>
      <c r="K236" s="639"/>
      <c r="L236" s="642"/>
      <c r="M236" s="642"/>
      <c r="N236" s="642"/>
      <c r="O236" s="642"/>
      <c r="P236" s="642"/>
      <c r="Q236" s="642"/>
      <c r="R236" s="642"/>
      <c r="S236" s="23"/>
      <c r="T236" s="640"/>
      <c r="U236" s="640"/>
      <c r="V236" s="640"/>
      <c r="W236" s="640"/>
      <c r="X236" s="640"/>
      <c r="Y236" s="640"/>
      <c r="Z236" s="640"/>
      <c r="AA236" s="23"/>
      <c r="AB236" s="629">
        <v>0</v>
      </c>
      <c r="AC236" s="629"/>
      <c r="AD236" s="629"/>
      <c r="AE236" s="629"/>
      <c r="AF236" s="23"/>
      <c r="AG236" s="629">
        <v>0</v>
      </c>
      <c r="AH236" s="629"/>
      <c r="AI236" s="629"/>
      <c r="AJ236" s="629"/>
      <c r="AK236" s="79"/>
      <c r="CT236" s="7"/>
      <c r="CU236" s="7"/>
      <c r="CV236" s="7"/>
      <c r="CW236" s="7"/>
      <c r="CX236" s="7"/>
    </row>
    <row r="237" spans="1:102" s="24" customFormat="1" ht="6" customHeight="1">
      <c r="A237" s="83"/>
      <c r="B237" s="84"/>
      <c r="C237" s="84"/>
      <c r="D237" s="84"/>
      <c r="E237" s="84"/>
      <c r="F237" s="145"/>
      <c r="G237" s="145"/>
      <c r="H237" s="145"/>
      <c r="I237" s="145"/>
      <c r="J237" s="145"/>
      <c r="K237" s="145"/>
      <c r="L237" s="145"/>
      <c r="M237" s="145"/>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6"/>
      <c r="CT237" s="7"/>
      <c r="CU237" s="7"/>
      <c r="CV237" s="7"/>
      <c r="CW237" s="7"/>
      <c r="CX237" s="7"/>
    </row>
    <row r="238" spans="1:102" s="24" customFormat="1" ht="6" customHeight="1">
      <c r="A238" s="150"/>
      <c r="B238" s="66"/>
      <c r="C238" s="66"/>
      <c r="D238" s="66"/>
      <c r="E238" s="66"/>
      <c r="F238" s="66"/>
      <c r="G238" s="66"/>
      <c r="H238" s="66"/>
      <c r="I238" s="66"/>
      <c r="J238" s="66"/>
      <c r="K238" s="66"/>
      <c r="L238" s="66"/>
      <c r="M238" s="66"/>
      <c r="N238" s="66"/>
      <c r="O238" s="66"/>
      <c r="P238" s="66"/>
      <c r="Q238" s="66"/>
      <c r="R238" s="66"/>
      <c r="S238" s="151"/>
      <c r="T238" s="66"/>
      <c r="U238" s="66"/>
      <c r="V238" s="66"/>
      <c r="W238" s="66"/>
      <c r="X238" s="66"/>
      <c r="Y238" s="66"/>
      <c r="Z238" s="66"/>
      <c r="AA238" s="152"/>
      <c r="AB238" s="152"/>
      <c r="AC238" s="152"/>
      <c r="AD238" s="152"/>
      <c r="AE238" s="152"/>
      <c r="AF238" s="152"/>
      <c r="AG238" s="152"/>
      <c r="AH238" s="153"/>
      <c r="AI238" s="66"/>
      <c r="AJ238" s="66"/>
      <c r="AK238" s="154"/>
      <c r="CT238" s="7"/>
      <c r="CU238" s="7"/>
      <c r="CV238" s="7"/>
      <c r="CW238" s="7"/>
      <c r="CX238" s="7"/>
    </row>
    <row r="239" spans="1:102" s="24" customFormat="1" ht="15" customHeight="1">
      <c r="A239" s="130" t="s">
        <v>98</v>
      </c>
      <c r="B239" s="23" t="s">
        <v>170</v>
      </c>
      <c r="C239" s="6"/>
      <c r="D239" s="23"/>
      <c r="E239" s="38"/>
      <c r="F239" s="593"/>
      <c r="G239" s="593"/>
      <c r="H239" s="593"/>
      <c r="I239" s="593"/>
      <c r="J239" s="593"/>
      <c r="K239" s="593"/>
      <c r="L239" s="593"/>
      <c r="M239" s="593"/>
      <c r="N239" s="593"/>
      <c r="O239" s="593"/>
      <c r="P239" s="593"/>
      <c r="Q239" s="593"/>
      <c r="R239" s="593"/>
      <c r="S239" s="593"/>
      <c r="T239" s="593"/>
      <c r="U239" s="593"/>
      <c r="V239" s="593"/>
      <c r="W239" s="593"/>
      <c r="X239" s="593"/>
      <c r="Y239" s="593"/>
      <c r="Z239" s="593"/>
      <c r="AA239" s="593"/>
      <c r="AB239" s="593"/>
      <c r="AC239" s="593"/>
      <c r="AD239" s="593"/>
      <c r="AE239" s="593"/>
      <c r="AF239" s="593"/>
      <c r="AG239" s="593"/>
      <c r="AH239" s="593"/>
      <c r="AI239" s="593"/>
      <c r="AJ239" s="593"/>
      <c r="AK239" s="79"/>
      <c r="CT239" s="7"/>
      <c r="CU239" s="7"/>
      <c r="CV239" s="7"/>
      <c r="CW239" s="7"/>
      <c r="CX239" s="7"/>
    </row>
    <row r="240" spans="1:102" s="24" customFormat="1" ht="15" customHeight="1">
      <c r="A240" s="70"/>
      <c r="B240" s="23" t="s">
        <v>171</v>
      </c>
      <c r="C240" s="23"/>
      <c r="D240" s="23"/>
      <c r="E240" s="23"/>
      <c r="F240" s="636"/>
      <c r="G240" s="636"/>
      <c r="H240" s="636"/>
      <c r="I240" s="636"/>
      <c r="J240" s="636"/>
      <c r="K240" s="636"/>
      <c r="L240" s="636"/>
      <c r="M240" s="636"/>
      <c r="N240" s="636"/>
      <c r="O240" s="636"/>
      <c r="P240" s="636"/>
      <c r="Q240" s="636"/>
      <c r="R240" s="636"/>
      <c r="S240" s="636"/>
      <c r="T240" s="636"/>
      <c r="U240" s="636"/>
      <c r="V240" s="636"/>
      <c r="W240" s="636"/>
      <c r="X240" s="636"/>
      <c r="Y240" s="636"/>
      <c r="Z240" s="636"/>
      <c r="AA240" s="636"/>
      <c r="AB240" s="636"/>
      <c r="AC240" s="636"/>
      <c r="AD240" s="636"/>
      <c r="AE240" s="636"/>
      <c r="AF240" s="636"/>
      <c r="AG240" s="636"/>
      <c r="AH240" s="636"/>
      <c r="AI240" s="636"/>
      <c r="AJ240" s="636"/>
      <c r="AK240" s="79"/>
      <c r="CT240" s="7"/>
      <c r="CU240" s="7"/>
      <c r="CV240" s="7"/>
      <c r="CW240" s="7"/>
      <c r="CX240" s="7"/>
    </row>
    <row r="241" spans="1:102" s="24" customFormat="1" ht="15" customHeight="1">
      <c r="A241" s="70"/>
      <c r="B241" s="23"/>
      <c r="C241" s="91" t="s">
        <v>172</v>
      </c>
      <c r="D241" s="23"/>
      <c r="E241" s="23"/>
      <c r="F241" s="636"/>
      <c r="G241" s="636"/>
      <c r="H241" s="636"/>
      <c r="I241" s="636"/>
      <c r="J241" s="636"/>
      <c r="K241" s="636"/>
      <c r="L241" s="636"/>
      <c r="M241" s="636"/>
      <c r="N241" s="636"/>
      <c r="O241" s="636"/>
      <c r="P241" s="636"/>
      <c r="Q241" s="636"/>
      <c r="R241" s="636"/>
      <c r="S241" s="636"/>
      <c r="T241" s="636"/>
      <c r="U241" s="636"/>
      <c r="V241" s="636"/>
      <c r="W241" s="636"/>
      <c r="X241" s="636"/>
      <c r="Y241" s="636"/>
      <c r="Z241" s="636"/>
      <c r="AA241" s="636"/>
      <c r="AB241" s="636"/>
      <c r="AC241" s="636"/>
      <c r="AD241" s="636"/>
      <c r="AE241" s="636"/>
      <c r="AF241" s="636"/>
      <c r="AG241" s="636"/>
      <c r="AH241" s="636"/>
      <c r="AI241" s="636"/>
      <c r="AJ241" s="636"/>
      <c r="AK241" s="79"/>
      <c r="CT241" s="7"/>
      <c r="CU241" s="7"/>
      <c r="CV241" s="7"/>
      <c r="CW241" s="7"/>
      <c r="CX241" s="7"/>
    </row>
    <row r="242" spans="1:102" s="24" customFormat="1" ht="15" customHeight="1">
      <c r="A242" s="70"/>
      <c r="B242" s="12" t="s">
        <v>628</v>
      </c>
      <c r="C242" s="12"/>
      <c r="D242" s="12"/>
      <c r="E242" s="12"/>
      <c r="F242" s="637"/>
      <c r="G242" s="637"/>
      <c r="H242" s="637"/>
      <c r="I242" s="637"/>
      <c r="J242" s="637"/>
      <c r="K242" s="637"/>
      <c r="L242" s="637"/>
      <c r="M242" s="637"/>
      <c r="N242" s="637"/>
      <c r="O242" s="637"/>
      <c r="P242" s="637"/>
      <c r="Q242" s="637"/>
      <c r="R242" s="637"/>
      <c r="S242" s="12"/>
      <c r="T242" s="12" t="s">
        <v>173</v>
      </c>
      <c r="U242" s="12"/>
      <c r="V242" s="12"/>
      <c r="W242" s="12"/>
      <c r="X242" s="638"/>
      <c r="Y242" s="638"/>
      <c r="Z242" s="638"/>
      <c r="AA242" s="638"/>
      <c r="AB242" s="638"/>
      <c r="AC242" s="638"/>
      <c r="AD242" s="638"/>
      <c r="AE242" s="638"/>
      <c r="AF242" s="638"/>
      <c r="AG242" s="638"/>
      <c r="AH242" s="638"/>
      <c r="AI242" s="638"/>
      <c r="AJ242" s="638"/>
      <c r="AK242" s="79"/>
      <c r="CT242" s="7"/>
      <c r="CU242" s="7"/>
      <c r="CV242" s="7"/>
      <c r="CW242" s="7"/>
      <c r="CX242" s="7"/>
    </row>
    <row r="243" spans="1:102" s="24" customFormat="1" ht="14.25" customHeight="1">
      <c r="A243" s="70"/>
      <c r="B243" s="23" t="s">
        <v>174</v>
      </c>
      <c r="C243" s="639" t="s">
        <v>175</v>
      </c>
      <c r="D243" s="639"/>
      <c r="E243" s="639"/>
      <c r="F243" s="639"/>
      <c r="G243" s="639"/>
      <c r="H243" s="639"/>
      <c r="I243" s="639"/>
      <c r="J243" s="639"/>
      <c r="K243" s="639"/>
      <c r="L243" s="155"/>
      <c r="M243" s="155"/>
      <c r="N243" s="23"/>
      <c r="O243" s="23"/>
      <c r="P243" s="23"/>
      <c r="Q243" s="23"/>
      <c r="R243" s="23"/>
      <c r="S243" s="23"/>
      <c r="T243" s="640" t="s">
        <v>176</v>
      </c>
      <c r="U243" s="640"/>
      <c r="V243" s="640"/>
      <c r="W243" s="640"/>
      <c r="X243" s="640"/>
      <c r="Y243" s="640"/>
      <c r="Z243" s="640"/>
      <c r="AA243" s="91"/>
      <c r="AB243" s="641" t="s">
        <v>177</v>
      </c>
      <c r="AC243" s="641"/>
      <c r="AD243" s="641"/>
      <c r="AE243" s="641"/>
      <c r="AF243" s="23"/>
      <c r="AG243" s="641" t="s">
        <v>178</v>
      </c>
      <c r="AH243" s="641"/>
      <c r="AI243" s="641"/>
      <c r="AJ243" s="641"/>
      <c r="AK243" s="79"/>
      <c r="CT243" s="7"/>
      <c r="CU243" s="7"/>
      <c r="CV243" s="7"/>
      <c r="CW243" s="7"/>
      <c r="CX243" s="7"/>
    </row>
    <row r="244" spans="1:102" s="24" customFormat="1" ht="14.25">
      <c r="A244" s="70"/>
      <c r="B244" s="6"/>
      <c r="C244" s="639"/>
      <c r="D244" s="639"/>
      <c r="E244" s="639"/>
      <c r="F244" s="639"/>
      <c r="G244" s="639"/>
      <c r="H244" s="639"/>
      <c r="I244" s="639"/>
      <c r="J244" s="639"/>
      <c r="K244" s="639"/>
      <c r="L244" s="155"/>
      <c r="M244" s="155"/>
      <c r="N244" s="23"/>
      <c r="O244" s="23"/>
      <c r="P244" s="23"/>
      <c r="Q244" s="23"/>
      <c r="R244" s="23"/>
      <c r="S244" s="23"/>
      <c r="T244" s="640"/>
      <c r="U244" s="640"/>
      <c r="V244" s="640"/>
      <c r="W244" s="640"/>
      <c r="X244" s="640"/>
      <c r="Y244" s="640"/>
      <c r="Z244" s="640"/>
      <c r="AA244" s="23"/>
      <c r="AB244" s="23"/>
      <c r="AC244" s="23"/>
      <c r="AD244" s="23"/>
      <c r="AE244" s="23"/>
      <c r="AF244" s="23"/>
      <c r="AG244" s="23"/>
      <c r="AH244" s="23"/>
      <c r="AI244" s="23"/>
      <c r="AJ244" s="23"/>
      <c r="AK244" s="79"/>
      <c r="CT244" s="7"/>
      <c r="CU244" s="7"/>
      <c r="CV244" s="7"/>
      <c r="CW244" s="7"/>
      <c r="CX244" s="7"/>
    </row>
    <row r="245" spans="1:102" s="24" customFormat="1" ht="14.25">
      <c r="A245" s="70"/>
      <c r="B245" s="6"/>
      <c r="C245" s="639"/>
      <c r="D245" s="639"/>
      <c r="E245" s="639"/>
      <c r="F245" s="639"/>
      <c r="G245" s="639"/>
      <c r="H245" s="639"/>
      <c r="I245" s="639"/>
      <c r="J245" s="639"/>
      <c r="K245" s="639"/>
      <c r="L245" s="642"/>
      <c r="M245" s="642"/>
      <c r="N245" s="642"/>
      <c r="O245" s="642"/>
      <c r="P245" s="642"/>
      <c r="Q245" s="642"/>
      <c r="R245" s="642"/>
      <c r="S245" s="23"/>
      <c r="T245" s="640"/>
      <c r="U245" s="640"/>
      <c r="V245" s="640"/>
      <c r="W245" s="640"/>
      <c r="X245" s="640"/>
      <c r="Y245" s="640"/>
      <c r="Z245" s="640"/>
      <c r="AA245" s="23"/>
      <c r="AB245" s="629">
        <v>0</v>
      </c>
      <c r="AC245" s="629"/>
      <c r="AD245" s="629"/>
      <c r="AE245" s="629"/>
      <c r="AF245" s="23"/>
      <c r="AG245" s="629">
        <v>0</v>
      </c>
      <c r="AH245" s="629"/>
      <c r="AI245" s="629"/>
      <c r="AJ245" s="629"/>
      <c r="AK245" s="79"/>
      <c r="CT245" s="7"/>
      <c r="CU245" s="7"/>
      <c r="CV245" s="7"/>
      <c r="CW245" s="7"/>
      <c r="CX245" s="7"/>
    </row>
    <row r="246" spans="1:102" s="24" customFormat="1" ht="6" customHeight="1">
      <c r="A246" s="83"/>
      <c r="B246" s="84"/>
      <c r="C246" s="84"/>
      <c r="D246" s="84"/>
      <c r="E246" s="84"/>
      <c r="F246" s="145"/>
      <c r="G246" s="145"/>
      <c r="H246" s="145"/>
      <c r="I246" s="145"/>
      <c r="J246" s="145"/>
      <c r="K246" s="145"/>
      <c r="L246" s="145"/>
      <c r="M246" s="145"/>
      <c r="N246" s="84"/>
      <c r="O246" s="84"/>
      <c r="P246" s="84"/>
      <c r="Q246" s="84"/>
      <c r="R246" s="84"/>
      <c r="S246" s="84"/>
      <c r="T246" s="84"/>
      <c r="U246" s="84"/>
      <c r="V246" s="84"/>
      <c r="W246" s="84"/>
      <c r="X246" s="84"/>
      <c r="Y246" s="84"/>
      <c r="Z246" s="84"/>
      <c r="AA246" s="84"/>
      <c r="AB246" s="84"/>
      <c r="AC246" s="84"/>
      <c r="AD246" s="84"/>
      <c r="AE246" s="84"/>
      <c r="AF246" s="84"/>
      <c r="AG246" s="84"/>
      <c r="AH246" s="84"/>
      <c r="AI246" s="84"/>
      <c r="AJ246" s="84"/>
      <c r="AK246" s="86"/>
      <c r="CT246" s="7"/>
      <c r="CU246" s="7"/>
      <c r="CV246" s="7"/>
      <c r="CW246" s="7"/>
      <c r="CX246" s="7"/>
    </row>
    <row r="247" spans="1:102" s="24" customFormat="1" ht="6" customHeight="1">
      <c r="A247" s="150"/>
      <c r="B247" s="66"/>
      <c r="C247" s="66"/>
      <c r="D247" s="66"/>
      <c r="E247" s="66"/>
      <c r="F247" s="66"/>
      <c r="G247" s="66"/>
      <c r="H247" s="66"/>
      <c r="I247" s="66"/>
      <c r="J247" s="66"/>
      <c r="K247" s="66"/>
      <c r="L247" s="66"/>
      <c r="M247" s="66"/>
      <c r="N247" s="66"/>
      <c r="O247" s="66"/>
      <c r="P247" s="66"/>
      <c r="Q247" s="66"/>
      <c r="R247" s="66"/>
      <c r="S247" s="151"/>
      <c r="T247" s="66"/>
      <c r="U247" s="66"/>
      <c r="V247" s="66"/>
      <c r="W247" s="66"/>
      <c r="X247" s="66"/>
      <c r="Y247" s="66"/>
      <c r="Z247" s="66"/>
      <c r="AA247" s="152"/>
      <c r="AB247" s="152"/>
      <c r="AC247" s="152"/>
      <c r="AD247" s="152"/>
      <c r="AE247" s="152"/>
      <c r="AF247" s="152"/>
      <c r="AG247" s="152"/>
      <c r="AH247" s="153"/>
      <c r="AI247" s="66"/>
      <c r="AJ247" s="66"/>
      <c r="AK247" s="154"/>
      <c r="CT247" s="7"/>
      <c r="CU247" s="7"/>
      <c r="CV247" s="7"/>
      <c r="CW247" s="7"/>
      <c r="CX247" s="7"/>
    </row>
    <row r="248" spans="1:102" s="24" customFormat="1" ht="15" customHeight="1">
      <c r="A248" s="130" t="s">
        <v>101</v>
      </c>
      <c r="B248" s="23" t="s">
        <v>170</v>
      </c>
      <c r="C248" s="6"/>
      <c r="D248" s="23"/>
      <c r="E248" s="38"/>
      <c r="F248" s="593"/>
      <c r="G248" s="593"/>
      <c r="H248" s="593"/>
      <c r="I248" s="593"/>
      <c r="J248" s="593"/>
      <c r="K248" s="593"/>
      <c r="L248" s="593"/>
      <c r="M248" s="593"/>
      <c r="N248" s="593"/>
      <c r="O248" s="593"/>
      <c r="P248" s="593"/>
      <c r="Q248" s="593"/>
      <c r="R248" s="593"/>
      <c r="S248" s="593"/>
      <c r="T248" s="593"/>
      <c r="U248" s="593"/>
      <c r="V248" s="593"/>
      <c r="W248" s="593"/>
      <c r="X248" s="593"/>
      <c r="Y248" s="593"/>
      <c r="Z248" s="593"/>
      <c r="AA248" s="593"/>
      <c r="AB248" s="593"/>
      <c r="AC248" s="593"/>
      <c r="AD248" s="593"/>
      <c r="AE248" s="593"/>
      <c r="AF248" s="593"/>
      <c r="AG248" s="593"/>
      <c r="AH248" s="593"/>
      <c r="AI248" s="593"/>
      <c r="AJ248" s="593"/>
      <c r="AK248" s="79"/>
      <c r="CT248" s="7"/>
      <c r="CU248" s="7"/>
      <c r="CV248" s="7"/>
      <c r="CW248" s="7"/>
      <c r="CX248" s="7"/>
    </row>
    <row r="249" spans="1:102" s="24" customFormat="1" ht="15" customHeight="1">
      <c r="A249" s="70"/>
      <c r="B249" s="23" t="s">
        <v>171</v>
      </c>
      <c r="C249" s="23"/>
      <c r="D249" s="23"/>
      <c r="E249" s="23"/>
      <c r="F249" s="636"/>
      <c r="G249" s="636"/>
      <c r="H249" s="636"/>
      <c r="I249" s="636"/>
      <c r="J249" s="636"/>
      <c r="K249" s="636"/>
      <c r="L249" s="636"/>
      <c r="M249" s="636"/>
      <c r="N249" s="636"/>
      <c r="O249" s="636"/>
      <c r="P249" s="636"/>
      <c r="Q249" s="636"/>
      <c r="R249" s="636"/>
      <c r="S249" s="636"/>
      <c r="T249" s="636"/>
      <c r="U249" s="636"/>
      <c r="V249" s="636"/>
      <c r="W249" s="636"/>
      <c r="X249" s="636"/>
      <c r="Y249" s="636"/>
      <c r="Z249" s="636"/>
      <c r="AA249" s="636"/>
      <c r="AB249" s="636"/>
      <c r="AC249" s="636"/>
      <c r="AD249" s="636"/>
      <c r="AE249" s="636"/>
      <c r="AF249" s="636"/>
      <c r="AG249" s="636"/>
      <c r="AH249" s="636"/>
      <c r="AI249" s="636"/>
      <c r="AJ249" s="636"/>
      <c r="AK249" s="79"/>
      <c r="CT249" s="7"/>
      <c r="CU249" s="7"/>
      <c r="CV249" s="7"/>
      <c r="CW249" s="7"/>
      <c r="CX249" s="7"/>
    </row>
    <row r="250" spans="1:102" s="24" customFormat="1" ht="15" customHeight="1">
      <c r="A250" s="70"/>
      <c r="B250" s="23"/>
      <c r="C250" s="91" t="s">
        <v>172</v>
      </c>
      <c r="D250" s="23"/>
      <c r="E250" s="23"/>
      <c r="F250" s="636"/>
      <c r="G250" s="636"/>
      <c r="H250" s="636"/>
      <c r="I250" s="636"/>
      <c r="J250" s="636"/>
      <c r="K250" s="636"/>
      <c r="L250" s="636"/>
      <c r="M250" s="636"/>
      <c r="N250" s="636"/>
      <c r="O250" s="636"/>
      <c r="P250" s="636"/>
      <c r="Q250" s="636"/>
      <c r="R250" s="636"/>
      <c r="S250" s="636"/>
      <c r="T250" s="636"/>
      <c r="U250" s="636"/>
      <c r="V250" s="636"/>
      <c r="W250" s="636"/>
      <c r="X250" s="636"/>
      <c r="Y250" s="636"/>
      <c r="Z250" s="636"/>
      <c r="AA250" s="636"/>
      <c r="AB250" s="636"/>
      <c r="AC250" s="636"/>
      <c r="AD250" s="636"/>
      <c r="AE250" s="636"/>
      <c r="AF250" s="636"/>
      <c r="AG250" s="636"/>
      <c r="AH250" s="636"/>
      <c r="AI250" s="636"/>
      <c r="AJ250" s="636"/>
      <c r="AK250" s="79"/>
      <c r="CT250" s="7"/>
      <c r="CU250" s="7"/>
      <c r="CV250" s="7"/>
      <c r="CW250" s="7"/>
      <c r="CX250" s="7"/>
    </row>
    <row r="251" spans="1:102" s="24" customFormat="1" ht="15" customHeight="1">
      <c r="A251" s="70"/>
      <c r="B251" s="12" t="s">
        <v>628</v>
      </c>
      <c r="C251" s="12"/>
      <c r="D251" s="12"/>
      <c r="E251" s="12"/>
      <c r="F251" s="637"/>
      <c r="G251" s="637"/>
      <c r="H251" s="637"/>
      <c r="I251" s="637"/>
      <c r="J251" s="637"/>
      <c r="K251" s="637"/>
      <c r="L251" s="637"/>
      <c r="M251" s="637"/>
      <c r="N251" s="637"/>
      <c r="O251" s="637"/>
      <c r="P251" s="637"/>
      <c r="Q251" s="637"/>
      <c r="R251" s="637"/>
      <c r="S251" s="12"/>
      <c r="T251" s="12" t="s">
        <v>173</v>
      </c>
      <c r="U251" s="12"/>
      <c r="V251" s="12"/>
      <c r="W251" s="12"/>
      <c r="X251" s="638"/>
      <c r="Y251" s="638"/>
      <c r="Z251" s="638"/>
      <c r="AA251" s="638"/>
      <c r="AB251" s="638"/>
      <c r="AC251" s="638"/>
      <c r="AD251" s="638"/>
      <c r="AE251" s="638"/>
      <c r="AF251" s="638"/>
      <c r="AG251" s="638"/>
      <c r="AH251" s="638"/>
      <c r="AI251" s="638"/>
      <c r="AJ251" s="638"/>
      <c r="AK251" s="79"/>
      <c r="CT251" s="7"/>
      <c r="CU251" s="7"/>
      <c r="CV251" s="7"/>
      <c r="CW251" s="7"/>
      <c r="CX251" s="7"/>
    </row>
    <row r="252" spans="1:102" s="24" customFormat="1" ht="14.25" customHeight="1">
      <c r="A252" s="70"/>
      <c r="B252" s="23" t="s">
        <v>174</v>
      </c>
      <c r="C252" s="639" t="s">
        <v>175</v>
      </c>
      <c r="D252" s="639"/>
      <c r="E252" s="639"/>
      <c r="F252" s="639"/>
      <c r="G252" s="639"/>
      <c r="H252" s="639"/>
      <c r="I252" s="639"/>
      <c r="J252" s="639"/>
      <c r="K252" s="639"/>
      <c r="L252" s="155"/>
      <c r="M252" s="155"/>
      <c r="N252" s="23"/>
      <c r="O252" s="23"/>
      <c r="P252" s="23"/>
      <c r="Q252" s="23"/>
      <c r="R252" s="23"/>
      <c r="S252" s="23"/>
      <c r="T252" s="640" t="s">
        <v>176</v>
      </c>
      <c r="U252" s="640"/>
      <c r="V252" s="640"/>
      <c r="W252" s="640"/>
      <c r="X252" s="640"/>
      <c r="Y252" s="640"/>
      <c r="Z252" s="640"/>
      <c r="AA252" s="91"/>
      <c r="AB252" s="641" t="s">
        <v>177</v>
      </c>
      <c r="AC252" s="641"/>
      <c r="AD252" s="641"/>
      <c r="AE252" s="641"/>
      <c r="AF252" s="23"/>
      <c r="AG252" s="641" t="s">
        <v>178</v>
      </c>
      <c r="AH252" s="641"/>
      <c r="AI252" s="641"/>
      <c r="AJ252" s="641"/>
      <c r="AK252" s="79"/>
      <c r="CT252" s="7"/>
      <c r="CU252" s="7"/>
      <c r="CV252" s="7"/>
      <c r="CW252" s="7"/>
      <c r="CX252" s="7"/>
    </row>
    <row r="253" spans="1:102" s="24" customFormat="1" ht="14.25">
      <c r="A253" s="70"/>
      <c r="B253" s="6"/>
      <c r="C253" s="639"/>
      <c r="D253" s="639"/>
      <c r="E253" s="639"/>
      <c r="F253" s="639"/>
      <c r="G253" s="639"/>
      <c r="H253" s="639"/>
      <c r="I253" s="639"/>
      <c r="J253" s="639"/>
      <c r="K253" s="639"/>
      <c r="L253" s="155"/>
      <c r="M253" s="155"/>
      <c r="N253" s="23"/>
      <c r="O253" s="23"/>
      <c r="P253" s="23"/>
      <c r="Q253" s="23"/>
      <c r="R253" s="23"/>
      <c r="S253" s="23"/>
      <c r="T253" s="640"/>
      <c r="U253" s="640"/>
      <c r="V253" s="640"/>
      <c r="W253" s="640"/>
      <c r="X253" s="640"/>
      <c r="Y253" s="640"/>
      <c r="Z253" s="640"/>
      <c r="AA253" s="23"/>
      <c r="AB253" s="23"/>
      <c r="AC253" s="23"/>
      <c r="AD253" s="23"/>
      <c r="AE253" s="23"/>
      <c r="AF253" s="23"/>
      <c r="AG253" s="23"/>
      <c r="AH253" s="23"/>
      <c r="AI253" s="23"/>
      <c r="AJ253" s="23"/>
      <c r="AK253" s="79"/>
      <c r="CT253" s="7"/>
      <c r="CU253" s="7"/>
      <c r="CV253" s="7"/>
      <c r="CW253" s="7"/>
      <c r="CX253" s="7"/>
    </row>
    <row r="254" spans="1:102" s="24" customFormat="1" ht="14.25">
      <c r="A254" s="70"/>
      <c r="B254" s="6"/>
      <c r="C254" s="639"/>
      <c r="D254" s="639"/>
      <c r="E254" s="639"/>
      <c r="F254" s="639"/>
      <c r="G254" s="639"/>
      <c r="H254" s="639"/>
      <c r="I254" s="639"/>
      <c r="J254" s="639"/>
      <c r="K254" s="639"/>
      <c r="L254" s="642"/>
      <c r="M254" s="642"/>
      <c r="N254" s="642"/>
      <c r="O254" s="642"/>
      <c r="P254" s="642"/>
      <c r="Q254" s="642"/>
      <c r="R254" s="642"/>
      <c r="S254" s="23"/>
      <c r="T254" s="640"/>
      <c r="U254" s="640"/>
      <c r="V254" s="640"/>
      <c r="W254" s="640"/>
      <c r="X254" s="640"/>
      <c r="Y254" s="640"/>
      <c r="Z254" s="640"/>
      <c r="AA254" s="23"/>
      <c r="AB254" s="629">
        <v>0</v>
      </c>
      <c r="AC254" s="629"/>
      <c r="AD254" s="629"/>
      <c r="AE254" s="629"/>
      <c r="AF254" s="23"/>
      <c r="AG254" s="629">
        <v>0</v>
      </c>
      <c r="AH254" s="629"/>
      <c r="AI254" s="629"/>
      <c r="AJ254" s="629"/>
      <c r="AK254" s="79"/>
      <c r="CT254" s="7"/>
      <c r="CU254" s="7"/>
      <c r="CV254" s="7"/>
      <c r="CW254" s="7"/>
      <c r="CX254" s="7"/>
    </row>
    <row r="255" spans="1:102" s="24" customFormat="1" ht="14.25">
      <c r="A255" s="83"/>
      <c r="B255" s="84"/>
      <c r="C255" s="84"/>
      <c r="D255" s="84"/>
      <c r="E255" s="84"/>
      <c r="F255" s="145"/>
      <c r="G255" s="145"/>
      <c r="H255" s="145"/>
      <c r="I255" s="145"/>
      <c r="J255" s="145"/>
      <c r="K255" s="145"/>
      <c r="L255" s="145"/>
      <c r="M255" s="145"/>
      <c r="N255" s="84"/>
      <c r="O255" s="84"/>
      <c r="P255" s="84"/>
      <c r="Q255" s="84"/>
      <c r="R255" s="84"/>
      <c r="S255" s="84"/>
      <c r="T255" s="84"/>
      <c r="U255" s="84"/>
      <c r="V255" s="84"/>
      <c r="W255" s="84"/>
      <c r="X255" s="84"/>
      <c r="Y255" s="84"/>
      <c r="Z255" s="84"/>
      <c r="AA255" s="84"/>
      <c r="AB255" s="84"/>
      <c r="AC255" s="84"/>
      <c r="AD255" s="84"/>
      <c r="AE255" s="84"/>
      <c r="AF255" s="84"/>
      <c r="AG255" s="84"/>
      <c r="AH255" s="84"/>
      <c r="AI255" s="84"/>
      <c r="AJ255" s="84"/>
      <c r="AK255" s="86"/>
      <c r="CT255" s="7"/>
      <c r="CU255" s="7"/>
      <c r="CV255" s="7"/>
      <c r="CW255" s="7"/>
      <c r="CX255" s="7"/>
    </row>
    <row r="256" spans="1:102" s="24" customFormat="1" ht="14.25">
      <c r="A256" s="23"/>
      <c r="B256" s="23"/>
      <c r="C256" s="23"/>
      <c r="D256" s="23"/>
      <c r="E256" s="23"/>
      <c r="F256" s="155"/>
      <c r="G256" s="155"/>
      <c r="H256" s="155"/>
      <c r="I256" s="155"/>
      <c r="J256" s="155"/>
      <c r="K256" s="155"/>
      <c r="L256" s="155"/>
      <c r="M256" s="155"/>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CT256" s="7"/>
      <c r="CU256" s="7"/>
      <c r="CV256" s="7"/>
      <c r="CW256" s="7"/>
      <c r="CX256" s="7"/>
    </row>
    <row r="257" spans="1:102" s="24" customFormat="1" ht="18" customHeight="1">
      <c r="A257" s="23"/>
      <c r="B257" s="23"/>
      <c r="C257" s="23"/>
      <c r="D257" s="23"/>
      <c r="E257" s="23"/>
      <c r="F257" s="155"/>
      <c r="G257" s="155"/>
      <c r="H257" s="155"/>
      <c r="I257" s="155"/>
      <c r="J257" s="155"/>
      <c r="K257" s="155"/>
      <c r="L257" s="155"/>
      <c r="M257" s="155"/>
      <c r="N257" s="23"/>
      <c r="O257" s="23"/>
      <c r="P257" s="23"/>
      <c r="Q257" s="23"/>
      <c r="R257" s="23"/>
      <c r="S257" s="23"/>
      <c r="T257" s="23"/>
      <c r="U257" s="23"/>
      <c r="V257" s="23"/>
      <c r="W257" s="23"/>
      <c r="X257" s="157" t="s">
        <v>159</v>
      </c>
      <c r="AB257" s="540"/>
      <c r="AC257" s="540"/>
      <c r="AD257" s="540"/>
      <c r="AE257" s="540"/>
      <c r="AF257" s="540"/>
      <c r="AG257" s="540"/>
      <c r="AH257" s="540"/>
      <c r="AI257" s="540"/>
      <c r="AJ257" s="540"/>
      <c r="AK257" s="23"/>
      <c r="CT257" s="7"/>
      <c r="CU257" s="7"/>
      <c r="CV257" s="7"/>
      <c r="CW257" s="7"/>
      <c r="CX257" s="7"/>
    </row>
    <row r="258" spans="1:102" s="24" customFormat="1" ht="14.25">
      <c r="A258" s="23"/>
      <c r="B258" s="23"/>
      <c r="C258" s="23"/>
      <c r="D258" s="23"/>
      <c r="E258" s="23"/>
      <c r="F258" s="155"/>
      <c r="G258" s="155"/>
      <c r="H258" s="155"/>
      <c r="I258" s="155"/>
      <c r="J258" s="155"/>
      <c r="K258" s="155"/>
      <c r="L258" s="155"/>
      <c r="M258" s="155"/>
      <c r="N258" s="23"/>
      <c r="O258" s="23"/>
      <c r="P258" s="23"/>
      <c r="Q258" s="23"/>
      <c r="R258" s="23"/>
      <c r="S258" s="23"/>
      <c r="T258" s="23"/>
      <c r="U258" s="23"/>
      <c r="V258" s="23"/>
      <c r="W258" s="23"/>
      <c r="X258" s="157"/>
      <c r="AB258" s="38"/>
      <c r="AC258" s="38"/>
      <c r="AD258" s="38"/>
      <c r="AE258" s="38"/>
      <c r="AF258" s="38"/>
      <c r="AG258" s="38"/>
      <c r="AH258" s="38"/>
      <c r="AI258" s="38"/>
      <c r="AJ258" s="38"/>
      <c r="AK258" s="23"/>
      <c r="CT258" s="7"/>
      <c r="CU258" s="7"/>
      <c r="CV258" s="7"/>
      <c r="CW258" s="7"/>
      <c r="CX258" s="7"/>
    </row>
    <row r="259" spans="1:102" s="24" customFormat="1" ht="14.25">
      <c r="A259" s="23"/>
      <c r="B259" s="23"/>
      <c r="C259" s="23"/>
      <c r="D259" s="23"/>
      <c r="E259" s="23"/>
      <c r="F259" s="155"/>
      <c r="G259" s="155"/>
      <c r="H259" s="155"/>
      <c r="I259" s="155"/>
      <c r="J259" s="155"/>
      <c r="K259" s="155"/>
      <c r="L259" s="155"/>
      <c r="M259" s="155"/>
      <c r="N259" s="23"/>
      <c r="O259" s="23"/>
      <c r="P259" s="23"/>
      <c r="Q259" s="23"/>
      <c r="R259" s="23"/>
      <c r="S259" s="23"/>
      <c r="T259" s="23"/>
      <c r="U259" s="23"/>
      <c r="V259" s="23"/>
      <c r="W259" s="23"/>
      <c r="X259" s="7"/>
      <c r="Y259" s="7"/>
      <c r="Z259" s="7"/>
      <c r="AA259" s="7"/>
      <c r="AB259" s="7"/>
      <c r="AC259" s="7"/>
      <c r="AD259" s="7"/>
      <c r="AE259" s="7"/>
      <c r="AF259" s="7"/>
      <c r="AG259" s="7"/>
      <c r="AH259" s="7"/>
      <c r="AI259" s="7"/>
      <c r="AJ259" s="7"/>
      <c r="AK259" s="23"/>
      <c r="CT259" s="7"/>
      <c r="CU259" s="7"/>
      <c r="CV259" s="7"/>
      <c r="CW259" s="7"/>
      <c r="CX259" s="7"/>
    </row>
    <row r="260" spans="1:102" s="24" customFormat="1" ht="3.75" customHeight="1">
      <c r="A260" s="32"/>
      <c r="S260" s="32"/>
      <c r="X260" s="65"/>
      <c r="Y260" s="87"/>
      <c r="Z260" s="87"/>
      <c r="AA260" s="87"/>
      <c r="AB260" s="87"/>
      <c r="AC260" s="87"/>
      <c r="AD260" s="87"/>
      <c r="AE260" s="87"/>
      <c r="AF260" s="87"/>
      <c r="AG260" s="87"/>
      <c r="AH260" s="87"/>
      <c r="AI260" s="87"/>
      <c r="AJ260" s="630" t="s">
        <v>179</v>
      </c>
      <c r="AK260" s="631"/>
      <c r="CT260" s="7"/>
      <c r="CU260" s="7"/>
      <c r="CV260" s="7"/>
      <c r="CW260" s="7"/>
      <c r="CX260" s="7"/>
    </row>
    <row r="261" spans="1:102" s="24" customFormat="1" ht="19.5" customHeight="1">
      <c r="A261" s="604" t="s">
        <v>180</v>
      </c>
      <c r="B261" s="604"/>
      <c r="C261" s="604"/>
      <c r="D261" s="604"/>
      <c r="E261" s="604"/>
      <c r="F261" s="604"/>
      <c r="G261" s="604"/>
      <c r="H261" s="604"/>
      <c r="I261" s="604"/>
      <c r="J261" s="604"/>
      <c r="K261" s="604"/>
      <c r="L261" s="604"/>
      <c r="M261" s="604"/>
      <c r="N261" s="604"/>
      <c r="O261" s="604"/>
      <c r="P261" s="604"/>
      <c r="Q261" s="604"/>
      <c r="R261" s="604"/>
      <c r="S261" s="604"/>
      <c r="T261" s="604"/>
      <c r="U261" s="604"/>
      <c r="V261" s="604"/>
      <c r="X261" s="70" t="s">
        <v>69</v>
      </c>
      <c r="Y261" s="23"/>
      <c r="Z261" s="23"/>
      <c r="AA261" s="23"/>
      <c r="AB261" s="23"/>
      <c r="AC261" s="23"/>
      <c r="AD261" s="7"/>
      <c r="AE261" s="71">
        <v>2</v>
      </c>
      <c r="AF261" s="71">
        <v>0</v>
      </c>
      <c r="AG261" s="71">
        <v>0</v>
      </c>
      <c r="AH261" s="72">
        <v>4</v>
      </c>
      <c r="AI261" s="23"/>
      <c r="AJ261" s="712"/>
      <c r="AK261" s="713"/>
      <c r="CT261" s="7"/>
      <c r="CU261" s="7"/>
      <c r="CV261" s="7"/>
      <c r="CW261" s="7"/>
      <c r="CX261" s="7"/>
    </row>
    <row r="262" spans="19:102" s="24" customFormat="1" ht="3.75" customHeight="1">
      <c r="S262" s="32"/>
      <c r="X262" s="70"/>
      <c r="Y262" s="23"/>
      <c r="Z262" s="23"/>
      <c r="AA262" s="23"/>
      <c r="AB262" s="23"/>
      <c r="AC262" s="23"/>
      <c r="AD262" s="7"/>
      <c r="AE262" s="7"/>
      <c r="AF262" s="7"/>
      <c r="AG262" s="7"/>
      <c r="AH262" s="23"/>
      <c r="AI262" s="23"/>
      <c r="AJ262" s="632"/>
      <c r="AK262" s="633"/>
      <c r="CT262" s="7"/>
      <c r="CU262" s="7"/>
      <c r="CV262" s="7"/>
      <c r="CW262" s="7"/>
      <c r="CX262" s="7"/>
    </row>
    <row r="263" spans="1:102" s="24" customFormat="1" ht="19.5" customHeight="1">
      <c r="A263" s="604" t="s">
        <v>181</v>
      </c>
      <c r="B263" s="604"/>
      <c r="C263" s="604"/>
      <c r="D263" s="604"/>
      <c r="E263" s="604"/>
      <c r="F263" s="604"/>
      <c r="G263" s="604"/>
      <c r="H263" s="604"/>
      <c r="I263" s="604"/>
      <c r="J263" s="604"/>
      <c r="K263" s="604"/>
      <c r="L263" s="604"/>
      <c r="M263" s="604"/>
      <c r="N263" s="604"/>
      <c r="O263" s="604"/>
      <c r="P263" s="604"/>
      <c r="Q263" s="604"/>
      <c r="R263" s="604"/>
      <c r="S263" s="604"/>
      <c r="T263" s="604"/>
      <c r="U263" s="604"/>
      <c r="V263" s="604"/>
      <c r="X263" s="70" t="s">
        <v>71</v>
      </c>
      <c r="Y263" s="23"/>
      <c r="Z263" s="23"/>
      <c r="AA263" s="23"/>
      <c r="AB263" s="23"/>
      <c r="AC263" s="23"/>
      <c r="AD263" s="23"/>
      <c r="AE263" s="23"/>
      <c r="AF263" s="668">
        <f>AF86</f>
        <v>0</v>
      </c>
      <c r="AG263" s="668"/>
      <c r="AH263" s="668"/>
      <c r="AI263" s="23"/>
      <c r="AJ263" s="23"/>
      <c r="AK263" s="79"/>
      <c r="CT263" s="7"/>
      <c r="CU263" s="7"/>
      <c r="CV263" s="7"/>
      <c r="CW263" s="7"/>
      <c r="CX263" s="7"/>
    </row>
    <row r="264" spans="1:102" s="24" customFormat="1" ht="19.5" customHeight="1">
      <c r="A264" s="604" t="s">
        <v>182</v>
      </c>
      <c r="B264" s="604"/>
      <c r="C264" s="604"/>
      <c r="D264" s="604"/>
      <c r="E264" s="604"/>
      <c r="F264" s="604"/>
      <c r="G264" s="604"/>
      <c r="H264" s="604"/>
      <c r="I264" s="604"/>
      <c r="J264" s="604"/>
      <c r="K264" s="604"/>
      <c r="L264" s="604"/>
      <c r="M264" s="604"/>
      <c r="N264" s="604"/>
      <c r="O264" s="604"/>
      <c r="P264" s="604"/>
      <c r="Q264" s="604"/>
      <c r="R264" s="604"/>
      <c r="S264" s="604"/>
      <c r="T264" s="604"/>
      <c r="U264" s="604"/>
      <c r="V264" s="604"/>
      <c r="X264" s="70" t="s">
        <v>20</v>
      </c>
      <c r="Y264" s="23"/>
      <c r="Z264" s="23"/>
      <c r="AA264" s="23"/>
      <c r="AB264" s="23"/>
      <c r="AC264" s="23"/>
      <c r="AD264" s="23"/>
      <c r="AE264" s="23"/>
      <c r="AF264" s="668" t="str">
        <f>AF88</f>
        <v>.</v>
      </c>
      <c r="AG264" s="668"/>
      <c r="AH264" s="668"/>
      <c r="AI264" s="23"/>
      <c r="AJ264" s="23"/>
      <c r="AK264" s="79"/>
      <c r="CT264" s="7"/>
      <c r="CU264" s="7"/>
      <c r="CV264" s="7"/>
      <c r="CW264" s="7"/>
      <c r="CX264" s="7"/>
    </row>
    <row r="265" spans="1:102" s="24" customFormat="1" ht="19.5" customHeight="1">
      <c r="A265" s="32"/>
      <c r="S265" s="32"/>
      <c r="X265" s="70" t="s">
        <v>168</v>
      </c>
      <c r="Y265" s="23"/>
      <c r="Z265" s="23"/>
      <c r="AA265" s="668" t="str">
        <f>AB90</f>
        <v>.</v>
      </c>
      <c r="AB265" s="668"/>
      <c r="AC265" s="668"/>
      <c r="AD265" s="668"/>
      <c r="AE265" s="668"/>
      <c r="AF265" s="668"/>
      <c r="AG265" s="668"/>
      <c r="AH265" s="23"/>
      <c r="AI265" s="23"/>
      <c r="AJ265" s="23"/>
      <c r="AK265" s="79"/>
      <c r="CT265" s="7"/>
      <c r="CU265" s="7"/>
      <c r="CV265" s="7"/>
      <c r="CW265" s="7"/>
      <c r="CX265" s="7"/>
    </row>
    <row r="266" spans="1:102" s="24" customFormat="1" ht="19.5" customHeight="1">
      <c r="A266" s="147" t="s">
        <v>74</v>
      </c>
      <c r="S266" s="32"/>
      <c r="X266" s="70" t="s">
        <v>75</v>
      </c>
      <c r="Y266" s="23"/>
      <c r="Z266" s="23"/>
      <c r="AA266" s="668" t="str">
        <f>AB92</f>
        <v>.</v>
      </c>
      <c r="AB266" s="668"/>
      <c r="AC266" s="668"/>
      <c r="AD266" s="668"/>
      <c r="AE266" s="668"/>
      <c r="AF266" s="668"/>
      <c r="AG266" s="668"/>
      <c r="AH266" s="149" t="s">
        <v>183</v>
      </c>
      <c r="AI266" s="23"/>
      <c r="AJ266" s="23"/>
      <c r="AK266" s="79"/>
      <c r="CT266" s="7"/>
      <c r="CU266" s="7"/>
      <c r="CV266" s="7"/>
      <c r="CW266" s="7"/>
      <c r="CX266" s="7"/>
    </row>
    <row r="267" spans="1:102" s="24" customFormat="1" ht="6" customHeight="1">
      <c r="A267" s="147"/>
      <c r="S267" s="32"/>
      <c r="X267" s="83"/>
      <c r="Y267" s="84"/>
      <c r="Z267" s="84"/>
      <c r="AA267" s="144"/>
      <c r="AB267" s="144"/>
      <c r="AC267" s="144"/>
      <c r="AD267" s="144"/>
      <c r="AE267" s="144"/>
      <c r="AF267" s="144"/>
      <c r="AG267" s="144"/>
      <c r="AH267" s="148"/>
      <c r="AI267" s="84"/>
      <c r="AJ267" s="84"/>
      <c r="AK267" s="86"/>
      <c r="CT267" s="7"/>
      <c r="CU267" s="7"/>
      <c r="CV267" s="7"/>
      <c r="CW267" s="7"/>
      <c r="CX267" s="7"/>
    </row>
    <row r="268" spans="98:102" s="24" customFormat="1" ht="3.75" customHeight="1">
      <c r="CT268" s="7"/>
      <c r="CU268" s="7"/>
      <c r="CV268" s="7"/>
      <c r="CW268" s="7"/>
      <c r="CX268" s="7"/>
    </row>
    <row r="269" spans="1:102" s="24" customFormat="1" ht="18" customHeight="1">
      <c r="A269" s="534" t="s">
        <v>184</v>
      </c>
      <c r="B269" s="535"/>
      <c r="C269" s="535"/>
      <c r="D269" s="535"/>
      <c r="E269" s="535"/>
      <c r="F269" s="535"/>
      <c r="G269" s="535"/>
      <c r="H269" s="535"/>
      <c r="I269" s="535"/>
      <c r="J269" s="535"/>
      <c r="K269" s="535"/>
      <c r="L269" s="535"/>
      <c r="M269" s="535"/>
      <c r="N269" s="535"/>
      <c r="O269" s="535"/>
      <c r="P269" s="535"/>
      <c r="Q269" s="535"/>
      <c r="R269" s="535"/>
      <c r="S269" s="535"/>
      <c r="T269" s="535"/>
      <c r="U269" s="535"/>
      <c r="V269" s="535"/>
      <c r="W269" s="535"/>
      <c r="X269" s="535"/>
      <c r="Y269" s="535"/>
      <c r="Z269" s="535"/>
      <c r="AA269" s="535"/>
      <c r="AB269" s="535"/>
      <c r="AC269" s="535"/>
      <c r="AD269" s="535"/>
      <c r="AE269" s="535"/>
      <c r="AF269" s="535"/>
      <c r="AG269" s="535"/>
      <c r="AH269" s="535"/>
      <c r="AI269" s="535"/>
      <c r="AJ269" s="535"/>
      <c r="AK269" s="536"/>
      <c r="CT269" s="7"/>
      <c r="CU269" s="7"/>
      <c r="CV269" s="7"/>
      <c r="CW269" s="7"/>
      <c r="CX269" s="7"/>
    </row>
    <row r="270" spans="1:102" s="24" customFormat="1" ht="6" customHeight="1">
      <c r="A270" s="88"/>
      <c r="B270" s="89"/>
      <c r="C270" s="89"/>
      <c r="D270" s="89"/>
      <c r="E270" s="89"/>
      <c r="F270" s="89"/>
      <c r="G270" s="89"/>
      <c r="H270" s="89"/>
      <c r="I270" s="89"/>
      <c r="J270" s="89"/>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89"/>
      <c r="AJ270" s="89"/>
      <c r="AK270" s="121"/>
      <c r="CT270" s="7"/>
      <c r="CU270" s="7"/>
      <c r="CV270" s="7"/>
      <c r="CW270" s="7"/>
      <c r="CX270" s="7"/>
    </row>
    <row r="271" spans="1:102" s="24" customFormat="1" ht="19.5" customHeight="1">
      <c r="A271" s="90" t="s">
        <v>78</v>
      </c>
      <c r="B271" s="23" t="s">
        <v>185</v>
      </c>
      <c r="C271" s="23"/>
      <c r="D271" s="23"/>
      <c r="E271" s="23"/>
      <c r="F271" s="23"/>
      <c r="G271" s="23"/>
      <c r="H271" s="23"/>
      <c r="I271" s="23"/>
      <c r="J271" s="23"/>
      <c r="K271" s="657">
        <f>I10</f>
        <v>0</v>
      </c>
      <c r="L271" s="657"/>
      <c r="M271" s="657"/>
      <c r="N271" s="657"/>
      <c r="O271" s="657"/>
      <c r="P271" s="657"/>
      <c r="Q271" s="657"/>
      <c r="R271" s="657"/>
      <c r="S271" s="657"/>
      <c r="T271" s="657"/>
      <c r="U271" s="657"/>
      <c r="V271" s="657"/>
      <c r="W271" s="657"/>
      <c r="X271" s="657"/>
      <c r="Y271" s="657"/>
      <c r="Z271" s="657"/>
      <c r="AA271" s="657"/>
      <c r="AB271" s="657"/>
      <c r="AC271" s="657"/>
      <c r="AD271" s="657"/>
      <c r="AE271" s="657"/>
      <c r="AF271" s="657"/>
      <c r="AG271" s="840" t="s">
        <v>186</v>
      </c>
      <c r="AH271" s="840"/>
      <c r="AI271" s="840"/>
      <c r="AJ271" s="840"/>
      <c r="AK271" s="79"/>
      <c r="CT271" s="7"/>
      <c r="CU271" s="7"/>
      <c r="CV271" s="7"/>
      <c r="CW271" s="7"/>
      <c r="CX271" s="7"/>
    </row>
    <row r="272" spans="1:102" s="24" customFormat="1" ht="19.5" customHeight="1">
      <c r="A272" s="90" t="s">
        <v>81</v>
      </c>
      <c r="B272" s="98" t="s">
        <v>187</v>
      </c>
      <c r="C272" s="23"/>
      <c r="D272" s="23"/>
      <c r="E272" s="23"/>
      <c r="F272" s="23"/>
      <c r="G272" s="23"/>
      <c r="H272" s="23"/>
      <c r="I272" s="23"/>
      <c r="J272" s="23"/>
      <c r="K272" s="664">
        <f>I11</f>
        <v>0</v>
      </c>
      <c r="L272" s="664"/>
      <c r="M272" s="664"/>
      <c r="N272" s="664"/>
      <c r="O272" s="664"/>
      <c r="P272" s="664"/>
      <c r="Q272" s="664"/>
      <c r="R272" s="664"/>
      <c r="S272" s="664"/>
      <c r="T272" s="664"/>
      <c r="U272" s="664"/>
      <c r="V272" s="664"/>
      <c r="W272" s="664"/>
      <c r="X272" s="664"/>
      <c r="Y272" s="664"/>
      <c r="Z272" s="664"/>
      <c r="AA272" s="664"/>
      <c r="AB272" s="664"/>
      <c r="AC272" s="664"/>
      <c r="AD272" s="664"/>
      <c r="AE272" s="664"/>
      <c r="AF272" s="664"/>
      <c r="AG272" s="664"/>
      <c r="AH272" s="664"/>
      <c r="AI272" s="663" t="s">
        <v>188</v>
      </c>
      <c r="AJ272" s="663"/>
      <c r="AK272" s="79"/>
      <c r="CT272" s="7"/>
      <c r="CU272" s="7"/>
      <c r="CV272" s="7"/>
      <c r="CW272" s="7"/>
      <c r="CX272" s="7"/>
    </row>
    <row r="273" spans="1:102" s="24" customFormat="1" ht="19.5" customHeight="1">
      <c r="A273" s="90" t="s">
        <v>84</v>
      </c>
      <c r="B273" s="23" t="s">
        <v>189</v>
      </c>
      <c r="C273" s="23"/>
      <c r="D273" s="23"/>
      <c r="E273" s="23"/>
      <c r="F273" s="23" t="s">
        <v>190</v>
      </c>
      <c r="G273" s="7"/>
      <c r="H273" s="23"/>
      <c r="I273" s="23"/>
      <c r="J273" s="23"/>
      <c r="K273" s="657">
        <f>I13</f>
        <v>0</v>
      </c>
      <c r="L273" s="657"/>
      <c r="M273" s="657"/>
      <c r="N273" s="657"/>
      <c r="O273" s="657"/>
      <c r="P273" s="657"/>
      <c r="Q273" s="657"/>
      <c r="R273" s="657"/>
      <c r="S273" s="657"/>
      <c r="T273" s="657"/>
      <c r="U273" s="657"/>
      <c r="V273" s="657"/>
      <c r="W273" s="657"/>
      <c r="X273" s="657"/>
      <c r="Y273" s="657"/>
      <c r="Z273" s="657"/>
      <c r="AA273" s="657"/>
      <c r="AB273" s="657"/>
      <c r="AC273" s="657"/>
      <c r="AD273" s="657"/>
      <c r="AE273" s="657"/>
      <c r="AF273" s="657"/>
      <c r="AG273" s="657"/>
      <c r="AH273" s="657"/>
      <c r="AI273" s="657"/>
      <c r="AJ273" s="657"/>
      <c r="AK273" s="79"/>
      <c r="CT273" s="7"/>
      <c r="CU273" s="7"/>
      <c r="CV273" s="7"/>
      <c r="CW273" s="7"/>
      <c r="CX273" s="7"/>
    </row>
    <row r="274" spans="1:102" s="24" customFormat="1" ht="19.5" customHeight="1">
      <c r="A274" s="90"/>
      <c r="B274" s="23"/>
      <c r="C274" s="23"/>
      <c r="D274" s="23"/>
      <c r="E274" s="23"/>
      <c r="F274" s="23"/>
      <c r="G274" s="23"/>
      <c r="H274" s="23"/>
      <c r="I274" s="23"/>
      <c r="J274" s="23"/>
      <c r="K274" s="658">
        <v>0</v>
      </c>
      <c r="L274" s="658"/>
      <c r="M274" s="658"/>
      <c r="N274" s="658"/>
      <c r="O274" s="658"/>
      <c r="P274" s="658"/>
      <c r="Q274" s="658"/>
      <c r="R274" s="658"/>
      <c r="S274" s="658"/>
      <c r="T274" s="658"/>
      <c r="U274" s="658"/>
      <c r="V274" s="658"/>
      <c r="W274" s="658"/>
      <c r="X274" s="658"/>
      <c r="Y274" s="658"/>
      <c r="Z274" s="658"/>
      <c r="AA274" s="658"/>
      <c r="AB274" s="658"/>
      <c r="AC274" s="658"/>
      <c r="AD274" s="658"/>
      <c r="AE274" s="658"/>
      <c r="AF274" s="658"/>
      <c r="AG274" s="658"/>
      <c r="AH274" s="658"/>
      <c r="AI274" s="658"/>
      <c r="AJ274" s="658"/>
      <c r="AK274" s="79"/>
      <c r="CT274" s="7"/>
      <c r="CU274" s="7"/>
      <c r="CV274" s="7"/>
      <c r="CW274" s="7"/>
      <c r="CX274" s="7"/>
    </row>
    <row r="275" spans="1:102" s="24" customFormat="1" ht="19.5" customHeight="1">
      <c r="A275" s="90"/>
      <c r="B275" s="23"/>
      <c r="C275" s="23"/>
      <c r="D275" s="23"/>
      <c r="E275" s="23"/>
      <c r="F275" s="23" t="s">
        <v>191</v>
      </c>
      <c r="G275" s="7"/>
      <c r="H275" s="23"/>
      <c r="I275" s="23"/>
      <c r="J275" s="23"/>
      <c r="K275" s="23" t="s">
        <v>90</v>
      </c>
      <c r="L275" s="7"/>
      <c r="M275" s="746">
        <f>J103</f>
        <v>0</v>
      </c>
      <c r="N275" s="746"/>
      <c r="O275" s="746"/>
      <c r="P275" s="746"/>
      <c r="Q275" s="746"/>
      <c r="R275" s="746"/>
      <c r="S275" s="746"/>
      <c r="T275" s="746"/>
      <c r="U275" s="23"/>
      <c r="V275" s="23"/>
      <c r="AA275" s="158" t="s">
        <v>91</v>
      </c>
      <c r="AB275" s="7"/>
      <c r="AC275" s="746">
        <f>R103</f>
        <v>0</v>
      </c>
      <c r="AD275" s="746"/>
      <c r="AE275" s="746"/>
      <c r="AF275" s="746"/>
      <c r="AG275" s="746"/>
      <c r="AH275" s="746"/>
      <c r="AI275" s="746"/>
      <c r="AJ275" s="746"/>
      <c r="AK275" s="79"/>
      <c r="CT275" s="7"/>
      <c r="CU275" s="7"/>
      <c r="CV275" s="7"/>
      <c r="CW275" s="7"/>
      <c r="CX275" s="7"/>
    </row>
    <row r="276" spans="1:102" s="24" customFormat="1" ht="3.75" customHeight="1">
      <c r="A276" s="90"/>
      <c r="B276" s="23"/>
      <c r="C276" s="23"/>
      <c r="D276" s="23"/>
      <c r="E276" s="23"/>
      <c r="F276" s="23"/>
      <c r="G276" s="23"/>
      <c r="H276" s="23"/>
      <c r="I276" s="23"/>
      <c r="J276" s="23"/>
      <c r="K276" s="23"/>
      <c r="L276" s="23"/>
      <c r="M276" s="38"/>
      <c r="N276" s="38"/>
      <c r="O276" s="38"/>
      <c r="P276" s="38"/>
      <c r="Q276" s="38"/>
      <c r="R276" s="38"/>
      <c r="S276" s="38"/>
      <c r="T276" s="38"/>
      <c r="U276" s="23"/>
      <c r="V276" s="23"/>
      <c r="W276" s="158"/>
      <c r="X276" s="38"/>
      <c r="Y276" s="38"/>
      <c r="Z276" s="38"/>
      <c r="AA276" s="38"/>
      <c r="AB276" s="38"/>
      <c r="AC276" s="38"/>
      <c r="AD276" s="38"/>
      <c r="AE276" s="38"/>
      <c r="AF276" s="23"/>
      <c r="AG276" s="23"/>
      <c r="AH276" s="23"/>
      <c r="AI276" s="23"/>
      <c r="AJ276" s="23"/>
      <c r="AK276" s="79"/>
      <c r="CT276" s="7"/>
      <c r="CU276" s="7"/>
      <c r="CV276" s="7"/>
      <c r="CW276" s="7"/>
      <c r="CX276" s="7"/>
    </row>
    <row r="277" spans="1:121" s="24" customFormat="1" ht="15" customHeight="1">
      <c r="A277" s="90" t="s">
        <v>85</v>
      </c>
      <c r="B277" s="23" t="s">
        <v>192</v>
      </c>
      <c r="C277" s="23"/>
      <c r="D277" s="23"/>
      <c r="E277" s="23"/>
      <c r="F277" s="23"/>
      <c r="G277" s="23"/>
      <c r="H277" s="23"/>
      <c r="I277" s="23"/>
      <c r="J277" s="23"/>
      <c r="K277" s="654" t="s">
        <v>193</v>
      </c>
      <c r="L277" s="655"/>
      <c r="M277" s="655"/>
      <c r="N277" s="656"/>
      <c r="O277" s="98"/>
      <c r="P277" s="654" t="s">
        <v>194</v>
      </c>
      <c r="Q277" s="655"/>
      <c r="R277" s="655"/>
      <c r="S277" s="656"/>
      <c r="T277" s="98"/>
      <c r="U277" s="654" t="s">
        <v>195</v>
      </c>
      <c r="V277" s="655"/>
      <c r="W277" s="656"/>
      <c r="X277" s="98"/>
      <c r="Y277" s="654" t="s">
        <v>196</v>
      </c>
      <c r="Z277" s="655"/>
      <c r="AA277" s="656"/>
      <c r="AB277" s="98"/>
      <c r="AC277" s="654" t="s">
        <v>197</v>
      </c>
      <c r="AD277" s="655"/>
      <c r="AE277" s="656"/>
      <c r="AF277" s="98"/>
      <c r="AG277" s="654" t="s">
        <v>198</v>
      </c>
      <c r="AH277" s="655"/>
      <c r="AI277" s="655"/>
      <c r="AJ277" s="656"/>
      <c r="AK277" s="79"/>
      <c r="AN277" s="7"/>
      <c r="AO277" s="7"/>
      <c r="AP277" s="7"/>
      <c r="AQ277" s="7"/>
      <c r="AR277" s="7"/>
      <c r="CT277" s="7"/>
      <c r="CU277" s="7"/>
      <c r="CV277" s="7"/>
      <c r="CW277" s="7"/>
      <c r="CX277" s="7"/>
      <c r="CY277" s="7"/>
      <c r="CZ277" s="7"/>
      <c r="DA277" s="7"/>
      <c r="DB277" s="7"/>
      <c r="DC277" s="7"/>
      <c r="DD277" s="7"/>
      <c r="DE277" s="7"/>
      <c r="DF277" s="7"/>
      <c r="DG277" s="7"/>
      <c r="DH277" s="7"/>
      <c r="DI277" s="7"/>
      <c r="DJ277" s="7"/>
      <c r="DK277" s="7"/>
      <c r="DL277" s="7"/>
      <c r="DM277" s="7"/>
      <c r="DN277" s="7"/>
      <c r="DO277" s="7"/>
      <c r="DP277" s="7"/>
      <c r="DQ277" s="7"/>
    </row>
    <row r="278" spans="1:102" s="24" customFormat="1" ht="3.75" customHeight="1">
      <c r="A278" s="90"/>
      <c r="B278" s="23"/>
      <c r="C278" s="23"/>
      <c r="D278" s="23"/>
      <c r="E278" s="23"/>
      <c r="F278" s="23"/>
      <c r="G278" s="23"/>
      <c r="H278" s="23"/>
      <c r="I278" s="23"/>
      <c r="J278" s="23"/>
      <c r="K278" s="23"/>
      <c r="L278" s="23"/>
      <c r="M278" s="98"/>
      <c r="N278" s="98"/>
      <c r="O278" s="98"/>
      <c r="P278" s="98"/>
      <c r="Q278" s="98"/>
      <c r="R278" s="98"/>
      <c r="S278" s="98"/>
      <c r="T278" s="98"/>
      <c r="U278" s="98"/>
      <c r="V278" s="98"/>
      <c r="W278" s="98"/>
      <c r="X278" s="98"/>
      <c r="Y278" s="98"/>
      <c r="Z278" s="98"/>
      <c r="AA278" s="98"/>
      <c r="AB278" s="98"/>
      <c r="AC278" s="98"/>
      <c r="AD278" s="98"/>
      <c r="AE278" s="98"/>
      <c r="AF278" s="98"/>
      <c r="AG278" s="98"/>
      <c r="AH278" s="98"/>
      <c r="AI278" s="98"/>
      <c r="AJ278" s="98"/>
      <c r="AK278" s="79"/>
      <c r="CT278" s="7"/>
      <c r="CU278" s="7"/>
      <c r="CV278" s="7"/>
      <c r="CW278" s="7"/>
      <c r="CX278" s="7"/>
    </row>
    <row r="279" spans="1:121" s="24" customFormat="1" ht="15" customHeight="1">
      <c r="A279" s="90"/>
      <c r="B279" s="23"/>
      <c r="C279" s="23"/>
      <c r="D279" s="23"/>
      <c r="E279" s="23"/>
      <c r="F279" s="23"/>
      <c r="G279" s="23"/>
      <c r="H279" s="23"/>
      <c r="I279" s="23"/>
      <c r="J279" s="23"/>
      <c r="K279" s="654" t="s">
        <v>199</v>
      </c>
      <c r="L279" s="655"/>
      <c r="M279" s="655"/>
      <c r="N279" s="656"/>
      <c r="O279" s="98"/>
      <c r="P279" s="654" t="s">
        <v>200</v>
      </c>
      <c r="Q279" s="655"/>
      <c r="R279" s="655"/>
      <c r="S279" s="656"/>
      <c r="T279" s="98"/>
      <c r="U279" s="654" t="s">
        <v>201</v>
      </c>
      <c r="V279" s="655"/>
      <c r="W279" s="656"/>
      <c r="X279" s="98"/>
      <c r="Y279" s="654" t="s">
        <v>202</v>
      </c>
      <c r="Z279" s="655"/>
      <c r="AA279" s="656"/>
      <c r="AB279" s="98"/>
      <c r="AC279" s="654" t="s">
        <v>203</v>
      </c>
      <c r="AD279" s="655"/>
      <c r="AE279" s="656"/>
      <c r="AF279" s="98"/>
      <c r="AG279" s="654" t="s">
        <v>204</v>
      </c>
      <c r="AH279" s="655"/>
      <c r="AI279" s="655"/>
      <c r="AJ279" s="656"/>
      <c r="AK279" s="79"/>
      <c r="AN279" s="7"/>
      <c r="AO279" s="7"/>
      <c r="AP279" s="7"/>
      <c r="AQ279" s="7"/>
      <c r="AR279" s="7"/>
      <c r="CT279" s="7"/>
      <c r="CU279" s="7"/>
      <c r="CV279" s="7"/>
      <c r="CW279" s="7"/>
      <c r="CX279" s="7"/>
      <c r="CY279" s="7"/>
      <c r="CZ279" s="7"/>
      <c r="DA279" s="7"/>
      <c r="DB279" s="7"/>
      <c r="DC279" s="7"/>
      <c r="DD279" s="7"/>
      <c r="DE279" s="7"/>
      <c r="DF279" s="7"/>
      <c r="DG279" s="7"/>
      <c r="DH279" s="7"/>
      <c r="DI279" s="7"/>
      <c r="DJ279" s="7"/>
      <c r="DK279" s="7"/>
      <c r="DL279" s="7"/>
      <c r="DM279" s="7"/>
      <c r="DN279" s="7"/>
      <c r="DO279" s="7"/>
      <c r="DP279" s="7"/>
      <c r="DQ279" s="7"/>
    </row>
    <row r="280" spans="1:102" s="24" customFormat="1" ht="3" customHeight="1">
      <c r="A280" s="90"/>
      <c r="B280" s="23"/>
      <c r="C280" s="23"/>
      <c r="D280" s="23"/>
      <c r="E280" s="23"/>
      <c r="F280" s="23"/>
      <c r="G280" s="23"/>
      <c r="H280" s="23"/>
      <c r="I280" s="23"/>
      <c r="J280" s="23"/>
      <c r="K280" s="23"/>
      <c r="L280" s="23"/>
      <c r="M280" s="159"/>
      <c r="N280" s="159"/>
      <c r="O280" s="159"/>
      <c r="P280" s="159"/>
      <c r="Q280" s="98"/>
      <c r="R280" s="159"/>
      <c r="S280" s="159"/>
      <c r="T280" s="159"/>
      <c r="U280" s="159"/>
      <c r="V280" s="98"/>
      <c r="W280" s="159"/>
      <c r="X280" s="159"/>
      <c r="Y280" s="159"/>
      <c r="Z280" s="98"/>
      <c r="AA280" s="159"/>
      <c r="AB280" s="159"/>
      <c r="AC280" s="159"/>
      <c r="AD280" s="98"/>
      <c r="AE280" s="98"/>
      <c r="AF280" s="98"/>
      <c r="AG280" s="98"/>
      <c r="AH280" s="98"/>
      <c r="AI280" s="98"/>
      <c r="AJ280" s="98"/>
      <c r="AK280" s="79"/>
      <c r="CT280" s="7"/>
      <c r="CU280" s="7"/>
      <c r="CV280" s="7"/>
      <c r="CW280" s="7"/>
      <c r="CX280" s="7"/>
    </row>
    <row r="281" spans="1:102" s="24" customFormat="1" ht="15" customHeight="1">
      <c r="A281" s="90" t="s">
        <v>88</v>
      </c>
      <c r="B281" s="23" t="s">
        <v>205</v>
      </c>
      <c r="C281" s="23"/>
      <c r="D281" s="23"/>
      <c r="E281" s="23"/>
      <c r="F281" s="23"/>
      <c r="G281" s="23"/>
      <c r="H281" s="23"/>
      <c r="I281" s="23"/>
      <c r="J281" s="23"/>
      <c r="K281" s="23"/>
      <c r="L281" s="23"/>
      <c r="M281" s="602"/>
      <c r="N281" s="602"/>
      <c r="O281" s="602"/>
      <c r="P281" s="602"/>
      <c r="Q281" s="602"/>
      <c r="R281" s="602"/>
      <c r="S281" s="602"/>
      <c r="T281" s="602"/>
      <c r="U281" s="602"/>
      <c r="V281" s="602"/>
      <c r="W281" s="602"/>
      <c r="X281" s="602"/>
      <c r="Y281" s="602"/>
      <c r="Z281" s="602"/>
      <c r="AA281" s="602"/>
      <c r="AB281" s="602"/>
      <c r="AC281" s="602"/>
      <c r="AD281" s="602"/>
      <c r="AE281" s="602"/>
      <c r="AF281" s="602"/>
      <c r="AG281" s="602"/>
      <c r="AH281" s="602"/>
      <c r="AI281" s="602"/>
      <c r="AJ281" s="602"/>
      <c r="AK281" s="79"/>
      <c r="CT281" s="7"/>
      <c r="CU281" s="7"/>
      <c r="CV281" s="7"/>
      <c r="CW281" s="7"/>
      <c r="CX281" s="7"/>
    </row>
    <row r="282" spans="1:102" s="24" customFormat="1" ht="3" customHeight="1">
      <c r="A282" s="90"/>
      <c r="B282" s="23"/>
      <c r="C282" s="23"/>
      <c r="D282" s="23"/>
      <c r="E282" s="23"/>
      <c r="F282" s="23"/>
      <c r="G282" s="23"/>
      <c r="H282" s="23"/>
      <c r="I282" s="23"/>
      <c r="J282" s="23"/>
      <c r="K282" s="23"/>
      <c r="L282" s="23"/>
      <c r="M282" s="38"/>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79"/>
      <c r="CT282" s="7"/>
      <c r="CU282" s="7"/>
      <c r="CV282" s="7"/>
      <c r="CW282" s="7"/>
      <c r="CX282" s="7"/>
    </row>
    <row r="283" spans="1:102" s="24" customFormat="1" ht="15" customHeight="1">
      <c r="A283" s="90" t="s">
        <v>98</v>
      </c>
      <c r="B283" s="23" t="s">
        <v>206</v>
      </c>
      <c r="C283" s="23"/>
      <c r="D283" s="23"/>
      <c r="E283" s="23"/>
      <c r="F283" s="23"/>
      <c r="G283" s="23"/>
      <c r="H283" s="23"/>
      <c r="I283" s="23"/>
      <c r="J283" s="23"/>
      <c r="K283" s="23"/>
      <c r="L283" s="23"/>
      <c r="M283" s="602"/>
      <c r="N283" s="602"/>
      <c r="O283" s="602"/>
      <c r="P283" s="602"/>
      <c r="Q283" s="602"/>
      <c r="R283" s="602"/>
      <c r="S283" s="602"/>
      <c r="T283" s="602"/>
      <c r="U283" s="602"/>
      <c r="V283" s="602"/>
      <c r="W283" s="602"/>
      <c r="X283" s="602"/>
      <c r="Y283" s="602"/>
      <c r="Z283" s="602"/>
      <c r="AA283" s="602"/>
      <c r="AB283" s="23"/>
      <c r="AC283" s="98" t="s">
        <v>207</v>
      </c>
      <c r="AD283" s="23"/>
      <c r="AE283" s="23"/>
      <c r="AF283" s="23"/>
      <c r="AG283" s="23"/>
      <c r="AH283" s="23"/>
      <c r="AI283" s="23"/>
      <c r="AJ283" s="23"/>
      <c r="AK283" s="79"/>
      <c r="CT283" s="7"/>
      <c r="CU283" s="7"/>
      <c r="CV283" s="7"/>
      <c r="CW283" s="7"/>
      <c r="CX283" s="7"/>
    </row>
    <row r="284" spans="1:102" s="24" customFormat="1" ht="3" customHeight="1">
      <c r="A284" s="160"/>
      <c r="B284" s="84"/>
      <c r="C284" s="84"/>
      <c r="D284" s="84"/>
      <c r="E284" s="84"/>
      <c r="F284" s="84"/>
      <c r="G284" s="84"/>
      <c r="H284" s="84"/>
      <c r="I284" s="84"/>
      <c r="J284" s="84"/>
      <c r="K284" s="84"/>
      <c r="L284" s="84"/>
      <c r="M284" s="144"/>
      <c r="N284" s="144"/>
      <c r="O284" s="144"/>
      <c r="P284" s="144"/>
      <c r="Q284" s="144"/>
      <c r="R284" s="144"/>
      <c r="S284" s="144"/>
      <c r="T284" s="144"/>
      <c r="U284" s="144"/>
      <c r="V284" s="144"/>
      <c r="W284" s="144"/>
      <c r="X284" s="144"/>
      <c r="Y284" s="144"/>
      <c r="Z284" s="144"/>
      <c r="AA284" s="144"/>
      <c r="AB284" s="84"/>
      <c r="AC284" s="133"/>
      <c r="AD284" s="84"/>
      <c r="AE284" s="84"/>
      <c r="AF284" s="84"/>
      <c r="AG284" s="84"/>
      <c r="AH284" s="84"/>
      <c r="AI284" s="84"/>
      <c r="AJ284" s="84"/>
      <c r="AK284" s="86"/>
      <c r="CT284" s="7"/>
      <c r="CU284" s="7"/>
      <c r="CV284" s="7"/>
      <c r="CW284" s="7"/>
      <c r="CX284" s="7"/>
    </row>
    <row r="285" spans="1:102" s="24" customFormat="1" ht="6" customHeight="1">
      <c r="A285" s="161"/>
      <c r="CT285" s="7"/>
      <c r="CU285" s="7"/>
      <c r="CV285" s="7"/>
      <c r="CW285" s="7"/>
      <c r="CX285" s="7"/>
    </row>
    <row r="286" spans="1:102" s="24" customFormat="1" ht="18" customHeight="1">
      <c r="A286" s="750" t="s">
        <v>682</v>
      </c>
      <c r="B286" s="751"/>
      <c r="C286" s="751"/>
      <c r="D286" s="751"/>
      <c r="E286" s="751"/>
      <c r="F286" s="751"/>
      <c r="G286" s="751"/>
      <c r="H286" s="751"/>
      <c r="I286" s="751"/>
      <c r="J286" s="751"/>
      <c r="K286" s="751"/>
      <c r="L286" s="751"/>
      <c r="M286" s="751"/>
      <c r="N286" s="751"/>
      <c r="O286" s="751"/>
      <c r="P286" s="751"/>
      <c r="Q286" s="751"/>
      <c r="R286" s="751"/>
      <c r="S286" s="751"/>
      <c r="T286" s="751"/>
      <c r="U286" s="751"/>
      <c r="V286" s="751"/>
      <c r="W286" s="751"/>
      <c r="X286" s="751"/>
      <c r="Y286" s="751"/>
      <c r="Z286" s="751"/>
      <c r="AA286" s="751"/>
      <c r="AB286" s="751"/>
      <c r="AC286" s="751"/>
      <c r="AD286" s="751"/>
      <c r="AE286" s="751"/>
      <c r="AF286" s="751"/>
      <c r="AG286" s="751"/>
      <c r="AH286" s="751"/>
      <c r="AI286" s="751"/>
      <c r="AJ286" s="751"/>
      <c r="AK286" s="752"/>
      <c r="CT286" s="7"/>
      <c r="CU286" s="7"/>
      <c r="CV286" s="7"/>
      <c r="CW286" s="7"/>
      <c r="CX286" s="7"/>
    </row>
    <row r="287" spans="1:102" s="24" customFormat="1" ht="6" customHeight="1">
      <c r="A287" s="87"/>
      <c r="B287" s="89"/>
      <c r="C287" s="89"/>
      <c r="D287" s="89"/>
      <c r="E287" s="89"/>
      <c r="F287" s="89"/>
      <c r="G287" s="89"/>
      <c r="H287" s="89"/>
      <c r="I287" s="89"/>
      <c r="J287" s="89"/>
      <c r="K287" s="89"/>
      <c r="L287" s="89"/>
      <c r="M287" s="89"/>
      <c r="N287" s="89"/>
      <c r="O287" s="89"/>
      <c r="P287" s="89"/>
      <c r="Q287" s="89"/>
      <c r="R287" s="89"/>
      <c r="S287" s="89"/>
      <c r="T287" s="89"/>
      <c r="U287" s="89"/>
      <c r="V287" s="89"/>
      <c r="W287" s="89"/>
      <c r="X287" s="89"/>
      <c r="Y287" s="89"/>
      <c r="Z287" s="89"/>
      <c r="AA287" s="89"/>
      <c r="AB287" s="89"/>
      <c r="AC287" s="89"/>
      <c r="AD287" s="89"/>
      <c r="AE287" s="89"/>
      <c r="AF287" s="89"/>
      <c r="AG287" s="89"/>
      <c r="AH287" s="89"/>
      <c r="AI287" s="89"/>
      <c r="AJ287" s="89"/>
      <c r="AK287" s="89"/>
      <c r="CT287" s="7"/>
      <c r="CU287" s="7"/>
      <c r="CV287" s="7"/>
      <c r="CW287" s="7"/>
      <c r="CX287" s="7"/>
    </row>
    <row r="288" spans="1:102" s="24" customFormat="1" ht="18" customHeight="1">
      <c r="A288" s="541" t="s">
        <v>208</v>
      </c>
      <c r="B288" s="542"/>
      <c r="C288" s="542"/>
      <c r="D288" s="542"/>
      <c r="E288" s="542"/>
      <c r="F288" s="542"/>
      <c r="G288" s="542"/>
      <c r="H288" s="542"/>
      <c r="I288" s="542"/>
      <c r="J288" s="542"/>
      <c r="K288" s="542"/>
      <c r="L288" s="542"/>
      <c r="M288" s="542"/>
      <c r="N288" s="542"/>
      <c r="O288" s="542"/>
      <c r="P288" s="542"/>
      <c r="Q288" s="542"/>
      <c r="R288" s="542"/>
      <c r="S288" s="542"/>
      <c r="T288" s="542"/>
      <c r="U288" s="542"/>
      <c r="V288" s="542"/>
      <c r="W288" s="542"/>
      <c r="X288" s="542"/>
      <c r="Y288" s="542"/>
      <c r="Z288" s="542"/>
      <c r="AA288" s="542"/>
      <c r="AB288" s="542"/>
      <c r="AC288" s="542"/>
      <c r="AD288" s="542"/>
      <c r="AE288" s="542"/>
      <c r="AF288" s="542"/>
      <c r="AG288" s="542"/>
      <c r="AH288" s="542"/>
      <c r="AI288" s="542"/>
      <c r="AJ288" s="542"/>
      <c r="AK288" s="543"/>
      <c r="CT288" s="7"/>
      <c r="CU288" s="7"/>
      <c r="CV288" s="7"/>
      <c r="CW288" s="7"/>
      <c r="CX288" s="7"/>
    </row>
    <row r="289" spans="1:102" s="24" customFormat="1" ht="15" customHeight="1">
      <c r="A289" s="747" t="s">
        <v>209</v>
      </c>
      <c r="B289" s="748"/>
      <c r="C289" s="748"/>
      <c r="D289" s="748"/>
      <c r="E289" s="748"/>
      <c r="F289" s="748"/>
      <c r="G289" s="748"/>
      <c r="H289" s="748"/>
      <c r="I289" s="748"/>
      <c r="J289" s="748"/>
      <c r="K289" s="748"/>
      <c r="L289" s="748"/>
      <c r="M289" s="748"/>
      <c r="N289" s="748"/>
      <c r="O289" s="748"/>
      <c r="P289" s="748"/>
      <c r="Q289" s="748"/>
      <c r="R289" s="748"/>
      <c r="S289" s="748"/>
      <c r="T289" s="748"/>
      <c r="U289" s="748"/>
      <c r="V289" s="748"/>
      <c r="W289" s="748"/>
      <c r="X289" s="748"/>
      <c r="Y289" s="748"/>
      <c r="Z289" s="748"/>
      <c r="AA289" s="748"/>
      <c r="AB289" s="748"/>
      <c r="AC289" s="748"/>
      <c r="AD289" s="748"/>
      <c r="AE289" s="748"/>
      <c r="AF289" s="748"/>
      <c r="AG289" s="748"/>
      <c r="AH289" s="748"/>
      <c r="AI289" s="748"/>
      <c r="AJ289" s="748"/>
      <c r="AK289" s="749"/>
      <c r="CT289" s="7"/>
      <c r="CU289" s="7"/>
      <c r="CV289" s="7"/>
      <c r="CW289" s="7"/>
      <c r="CX289" s="7"/>
    </row>
    <row r="290" spans="1:102" s="24" customFormat="1" ht="15" customHeight="1">
      <c r="A290" s="753" t="s">
        <v>210</v>
      </c>
      <c r="B290" s="754"/>
      <c r="C290" s="754"/>
      <c r="D290" s="754"/>
      <c r="E290" s="754"/>
      <c r="F290" s="754"/>
      <c r="G290" s="754"/>
      <c r="H290" s="754"/>
      <c r="I290" s="754"/>
      <c r="J290" s="754"/>
      <c r="K290" s="754"/>
      <c r="L290" s="754"/>
      <c r="M290" s="754"/>
      <c r="N290" s="754"/>
      <c r="O290" s="754"/>
      <c r="P290" s="754"/>
      <c r="Q290" s="754"/>
      <c r="R290" s="754"/>
      <c r="S290" s="754"/>
      <c r="T290" s="754"/>
      <c r="U290" s="754"/>
      <c r="V290" s="754"/>
      <c r="W290" s="754"/>
      <c r="X290" s="754"/>
      <c r="Y290" s="754"/>
      <c r="Z290" s="754"/>
      <c r="AA290" s="754"/>
      <c r="AB290" s="754"/>
      <c r="AC290" s="754"/>
      <c r="AD290" s="754"/>
      <c r="AE290" s="754"/>
      <c r="AF290" s="754"/>
      <c r="AG290" s="754"/>
      <c r="AH290" s="754"/>
      <c r="AI290" s="754"/>
      <c r="AJ290" s="754"/>
      <c r="AK290" s="755"/>
      <c r="CT290" s="7"/>
      <c r="CU290" s="7"/>
      <c r="CV290" s="7"/>
      <c r="CW290" s="7"/>
      <c r="CX290" s="7"/>
    </row>
    <row r="291" spans="1:102" s="24" customFormat="1" ht="14.25">
      <c r="A291" s="70"/>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79"/>
      <c r="CT291" s="7"/>
      <c r="CU291" s="7"/>
      <c r="CV291" s="7"/>
      <c r="CW291" s="7"/>
      <c r="CX291" s="7"/>
    </row>
    <row r="292" spans="1:102" s="24" customFormat="1" ht="19.5" customHeight="1">
      <c r="A292" s="165" t="s">
        <v>101</v>
      </c>
      <c r="B292" s="21" t="s">
        <v>629</v>
      </c>
      <c r="C292" s="23"/>
      <c r="D292" s="23"/>
      <c r="E292" s="23"/>
      <c r="F292" s="23"/>
      <c r="G292" s="23"/>
      <c r="H292" s="23"/>
      <c r="I292" s="23"/>
      <c r="J292" s="23"/>
      <c r="K292" s="23"/>
      <c r="L292" s="23"/>
      <c r="M292" s="23"/>
      <c r="N292" s="23"/>
      <c r="O292" s="23"/>
      <c r="P292" s="23"/>
      <c r="Q292" s="23"/>
      <c r="R292" s="23"/>
      <c r="S292" s="23"/>
      <c r="T292" s="23"/>
      <c r="U292" s="23"/>
      <c r="V292" s="23"/>
      <c r="W292" s="537">
        <v>3101</v>
      </c>
      <c r="X292" s="538"/>
      <c r="Y292" s="23"/>
      <c r="Z292" s="128"/>
      <c r="AA292" s="128"/>
      <c r="AB292" s="128"/>
      <c r="AC292" s="7"/>
      <c r="AD292" s="7"/>
      <c r="AE292" s="128"/>
      <c r="AF292" s="645">
        <f>+AF18</f>
        <v>0</v>
      </c>
      <c r="AG292" s="645"/>
      <c r="AH292" s="645"/>
      <c r="AI292" s="645"/>
      <c r="AJ292" s="645"/>
      <c r="AK292" s="79"/>
      <c r="CT292" s="7"/>
      <c r="CU292" s="7"/>
      <c r="CV292" s="7"/>
      <c r="CW292" s="7"/>
      <c r="CX292" s="7"/>
    </row>
    <row r="293" spans="1:102" s="24" customFormat="1" ht="15" customHeight="1">
      <c r="A293" s="90" t="s">
        <v>104</v>
      </c>
      <c r="B293" s="107" t="s">
        <v>211</v>
      </c>
      <c r="C293" s="23"/>
      <c r="D293" s="23"/>
      <c r="E293" s="23"/>
      <c r="F293" s="23"/>
      <c r="G293" s="23"/>
      <c r="H293" s="23"/>
      <c r="I293" s="23"/>
      <c r="J293" s="23"/>
      <c r="K293" s="23"/>
      <c r="L293" s="23"/>
      <c r="M293" s="23"/>
      <c r="N293" s="23"/>
      <c r="O293" s="23"/>
      <c r="P293" s="23"/>
      <c r="Q293" s="23"/>
      <c r="R293" s="23"/>
      <c r="S293" s="23"/>
      <c r="T293" s="23"/>
      <c r="U293" s="23"/>
      <c r="V293" s="23"/>
      <c r="Y293" s="23"/>
      <c r="AC293" s="7"/>
      <c r="AD293" s="7"/>
      <c r="AE293" s="128"/>
      <c r="AF293" s="128"/>
      <c r="AG293" s="128"/>
      <c r="AH293" s="128"/>
      <c r="AI293" s="128"/>
      <c r="AJ293" s="128"/>
      <c r="AK293" s="79"/>
      <c r="CT293" s="7"/>
      <c r="CU293" s="7"/>
      <c r="CV293" s="7"/>
      <c r="CW293" s="7"/>
      <c r="CX293" s="7"/>
    </row>
    <row r="294" spans="1:102" s="24" customFormat="1" ht="15" customHeight="1">
      <c r="A294" s="70"/>
      <c r="B294" s="23" t="s">
        <v>212</v>
      </c>
      <c r="C294" s="23"/>
      <c r="D294" s="23"/>
      <c r="E294" s="23"/>
      <c r="F294" s="23"/>
      <c r="G294" s="23"/>
      <c r="H294" s="23"/>
      <c r="I294" s="23"/>
      <c r="J294" s="23"/>
      <c r="K294" s="23"/>
      <c r="L294" s="23"/>
      <c r="M294" s="23"/>
      <c r="N294" s="23"/>
      <c r="O294" s="23"/>
      <c r="P294" s="23"/>
      <c r="Q294" s="23"/>
      <c r="R294" s="23"/>
      <c r="S294" s="23"/>
      <c r="T294" s="23"/>
      <c r="U294" s="23"/>
      <c r="V294" s="23"/>
      <c r="W294" s="537">
        <v>3117</v>
      </c>
      <c r="X294" s="538"/>
      <c r="Y294" s="7"/>
      <c r="Z294" s="646">
        <f>+O18</f>
        <v>0</v>
      </c>
      <c r="AA294" s="646"/>
      <c r="AB294" s="646"/>
      <c r="AC294" s="646"/>
      <c r="AD294" s="646"/>
      <c r="AE294" s="128"/>
      <c r="AF294" s="128"/>
      <c r="AG294" s="128"/>
      <c r="AH294" s="128"/>
      <c r="AI294" s="128"/>
      <c r="AJ294" s="128"/>
      <c r="AK294" s="79"/>
      <c r="AN294" s="7"/>
      <c r="AO294" s="7"/>
      <c r="AP294" s="7"/>
      <c r="AQ294" s="7"/>
      <c r="AR294" s="7"/>
      <c r="CT294" s="7"/>
      <c r="CU294" s="7"/>
      <c r="CV294" s="7"/>
      <c r="CW294" s="7"/>
      <c r="CX294" s="7"/>
    </row>
    <row r="295" spans="1:102" s="24" customFormat="1" ht="3.75" customHeight="1">
      <c r="A295" s="70"/>
      <c r="B295" s="23"/>
      <c r="C295" s="23"/>
      <c r="D295" s="23"/>
      <c r="E295" s="23"/>
      <c r="F295" s="23"/>
      <c r="G295" s="23"/>
      <c r="H295" s="23"/>
      <c r="I295" s="23"/>
      <c r="J295" s="23"/>
      <c r="K295" s="23"/>
      <c r="L295" s="23"/>
      <c r="M295" s="23"/>
      <c r="N295" s="23"/>
      <c r="O295" s="23"/>
      <c r="P295" s="23"/>
      <c r="Q295" s="23"/>
      <c r="R295" s="23"/>
      <c r="S295" s="23"/>
      <c r="T295" s="23"/>
      <c r="U295" s="23"/>
      <c r="V295" s="23"/>
      <c r="Y295" s="7"/>
      <c r="Z295" s="129"/>
      <c r="AA295" s="129"/>
      <c r="AB295" s="129"/>
      <c r="AC295" s="129"/>
      <c r="AD295" s="129"/>
      <c r="AE295" s="128"/>
      <c r="AF295" s="128"/>
      <c r="AG295" s="128"/>
      <c r="AH295" s="128"/>
      <c r="AI295" s="128"/>
      <c r="AJ295" s="128"/>
      <c r="AK295" s="79"/>
      <c r="AN295" s="7"/>
      <c r="AO295" s="7"/>
      <c r="AP295" s="7"/>
      <c r="AQ295" s="7"/>
      <c r="AR295" s="7"/>
      <c r="CT295" s="7"/>
      <c r="CU295" s="7"/>
      <c r="CV295" s="7"/>
      <c r="CW295" s="7"/>
      <c r="CX295" s="7"/>
    </row>
    <row r="296" spans="1:102" s="24" customFormat="1" ht="15" customHeight="1">
      <c r="A296" s="70"/>
      <c r="B296" s="23" t="s">
        <v>213</v>
      </c>
      <c r="C296" s="23"/>
      <c r="D296" s="23"/>
      <c r="E296" s="23"/>
      <c r="F296" s="23"/>
      <c r="G296" s="23"/>
      <c r="H296" s="23"/>
      <c r="I296" s="23"/>
      <c r="J296" s="23"/>
      <c r="K296" s="23"/>
      <c r="L296" s="23"/>
      <c r="M296" s="23"/>
      <c r="N296" s="23"/>
      <c r="O296" s="23"/>
      <c r="P296" s="23"/>
      <c r="Q296" s="23"/>
      <c r="R296" s="23"/>
      <c r="S296" s="23"/>
      <c r="T296" s="23"/>
      <c r="U296" s="23"/>
      <c r="V296" s="23"/>
      <c r="W296" s="537">
        <v>3104</v>
      </c>
      <c r="X296" s="538"/>
      <c r="Y296" s="7"/>
      <c r="Z296" s="646">
        <f>+O20</f>
        <v>0</v>
      </c>
      <c r="AA296" s="646"/>
      <c r="AB296" s="646"/>
      <c r="AC296" s="646"/>
      <c r="AD296" s="646"/>
      <c r="AE296" s="128"/>
      <c r="AF296" s="128"/>
      <c r="AG296" s="128"/>
      <c r="AH296" s="128"/>
      <c r="AI296" s="128"/>
      <c r="AJ296" s="128"/>
      <c r="AK296" s="79"/>
      <c r="AN296" s="7"/>
      <c r="AO296" s="7"/>
      <c r="AP296" s="7"/>
      <c r="AQ296" s="7"/>
      <c r="AR296" s="7"/>
      <c r="CT296" s="7"/>
      <c r="CU296" s="7"/>
      <c r="CV296" s="7"/>
      <c r="CW296" s="7"/>
      <c r="CX296" s="7"/>
    </row>
    <row r="297" spans="1:102" s="24" customFormat="1" ht="4.5" customHeight="1">
      <c r="A297" s="70"/>
      <c r="B297" s="23"/>
      <c r="C297" s="23"/>
      <c r="D297" s="23"/>
      <c r="E297" s="23"/>
      <c r="F297" s="23"/>
      <c r="G297" s="23"/>
      <c r="H297" s="23"/>
      <c r="I297" s="23"/>
      <c r="J297" s="23"/>
      <c r="K297" s="23"/>
      <c r="L297" s="23"/>
      <c r="M297" s="23"/>
      <c r="N297" s="23"/>
      <c r="O297" s="23"/>
      <c r="P297" s="23"/>
      <c r="Q297" s="23"/>
      <c r="R297" s="23"/>
      <c r="S297" s="23"/>
      <c r="T297" s="23"/>
      <c r="U297" s="23"/>
      <c r="V297" s="23"/>
      <c r="W297" s="128"/>
      <c r="X297" s="128"/>
      <c r="Y297" s="7"/>
      <c r="Z297" s="129"/>
      <c r="AA297" s="129"/>
      <c r="AB297" s="129"/>
      <c r="AC297" s="129"/>
      <c r="AD297" s="129"/>
      <c r="AE297" s="128"/>
      <c r="AF297" s="128"/>
      <c r="AG297" s="128"/>
      <c r="AH297" s="128"/>
      <c r="AI297" s="128"/>
      <c r="AJ297" s="128"/>
      <c r="AK297" s="79"/>
      <c r="AN297" s="7"/>
      <c r="AO297" s="7"/>
      <c r="AP297" s="7"/>
      <c r="AQ297" s="7"/>
      <c r="AR297" s="7"/>
      <c r="CT297" s="7"/>
      <c r="CU297" s="7"/>
      <c r="CV297" s="7"/>
      <c r="CW297" s="7"/>
      <c r="CX297" s="7"/>
    </row>
    <row r="298" spans="1:102" s="24" customFormat="1" ht="15" customHeight="1">
      <c r="A298" s="70"/>
      <c r="B298" s="23" t="s">
        <v>214</v>
      </c>
      <c r="C298" s="23"/>
      <c r="D298" s="23"/>
      <c r="E298" s="23"/>
      <c r="F298" s="23"/>
      <c r="G298" s="23"/>
      <c r="H298" s="23"/>
      <c r="I298" s="23"/>
      <c r="J298" s="23"/>
      <c r="K298" s="23"/>
      <c r="L298" s="23"/>
      <c r="M298" s="23"/>
      <c r="N298" s="23"/>
      <c r="O298" s="23"/>
      <c r="P298" s="23"/>
      <c r="Q298" s="23"/>
      <c r="R298" s="23"/>
      <c r="S298" s="23"/>
      <c r="T298" s="23"/>
      <c r="U298" s="23"/>
      <c r="V298" s="23"/>
      <c r="W298" s="537">
        <v>3111</v>
      </c>
      <c r="X298" s="538"/>
      <c r="Y298" s="7"/>
      <c r="Z298" s="646">
        <f>+O22</f>
        <v>0</v>
      </c>
      <c r="AA298" s="646"/>
      <c r="AB298" s="646"/>
      <c r="AC298" s="646"/>
      <c r="AD298" s="646"/>
      <c r="AE298" s="128"/>
      <c r="AF298" s="128"/>
      <c r="AG298" s="128"/>
      <c r="AH298" s="128"/>
      <c r="AI298" s="128"/>
      <c r="AJ298" s="128"/>
      <c r="AK298" s="79"/>
      <c r="AN298" s="7"/>
      <c r="AO298" s="7"/>
      <c r="AP298" s="7"/>
      <c r="AQ298" s="7"/>
      <c r="AR298" s="7"/>
      <c r="CT298" s="7"/>
      <c r="CU298" s="7"/>
      <c r="CV298" s="7"/>
      <c r="CW298" s="7"/>
      <c r="CX298" s="7"/>
    </row>
    <row r="299" spans="1:102" s="24" customFormat="1" ht="3.75" customHeight="1">
      <c r="A299" s="70"/>
      <c r="B299" s="23"/>
      <c r="C299" s="23"/>
      <c r="D299" s="23"/>
      <c r="E299" s="23"/>
      <c r="F299" s="23"/>
      <c r="G299" s="23"/>
      <c r="H299" s="23"/>
      <c r="I299" s="23"/>
      <c r="J299" s="23"/>
      <c r="K299" s="23"/>
      <c r="L299" s="23"/>
      <c r="M299" s="23"/>
      <c r="N299" s="23"/>
      <c r="O299" s="23"/>
      <c r="P299" s="23"/>
      <c r="Q299" s="23"/>
      <c r="R299" s="23"/>
      <c r="S299" s="23"/>
      <c r="T299" s="23"/>
      <c r="U299" s="23"/>
      <c r="V299" s="23"/>
      <c r="Y299" s="7"/>
      <c r="Z299" s="166"/>
      <c r="AA299" s="166"/>
      <c r="AB299" s="166"/>
      <c r="AC299" s="166"/>
      <c r="AD299" s="166"/>
      <c r="AE299" s="128"/>
      <c r="AF299" s="128"/>
      <c r="AG299" s="128"/>
      <c r="AH299" s="128"/>
      <c r="AI299" s="128"/>
      <c r="AJ299" s="128"/>
      <c r="AK299" s="79"/>
      <c r="AN299" s="7"/>
      <c r="AO299" s="7"/>
      <c r="AP299" s="7"/>
      <c r="AQ299" s="7"/>
      <c r="AR299" s="7"/>
      <c r="CT299" s="7"/>
      <c r="CU299" s="7"/>
      <c r="CV299" s="7"/>
      <c r="CW299" s="7"/>
      <c r="CX299" s="7"/>
    </row>
    <row r="300" spans="1:102" s="24" customFormat="1" ht="15" customHeight="1">
      <c r="A300" s="70"/>
      <c r="B300" s="113" t="s">
        <v>630</v>
      </c>
      <c r="C300" s="23"/>
      <c r="D300" s="23"/>
      <c r="E300" s="23"/>
      <c r="F300" s="23"/>
      <c r="G300" s="23"/>
      <c r="H300" s="23"/>
      <c r="I300" s="23"/>
      <c r="J300" s="23"/>
      <c r="K300" s="23"/>
      <c r="L300" s="23"/>
      <c r="M300" s="23"/>
      <c r="N300" s="23"/>
      <c r="O300" s="23"/>
      <c r="P300" s="23"/>
      <c r="Q300" s="23"/>
      <c r="R300" s="23"/>
      <c r="S300" s="23"/>
      <c r="T300" s="23"/>
      <c r="U300" s="23"/>
      <c r="V300" s="23"/>
      <c r="W300" s="537">
        <v>3007</v>
      </c>
      <c r="X300" s="538"/>
      <c r="Y300" s="7"/>
      <c r="Z300" s="645">
        <f>+Z294+Z296+Z298</f>
        <v>0</v>
      </c>
      <c r="AA300" s="645"/>
      <c r="AB300" s="645"/>
      <c r="AC300" s="645"/>
      <c r="AD300" s="645"/>
      <c r="AE300" s="128"/>
      <c r="AF300" s="128"/>
      <c r="AG300" s="128"/>
      <c r="AH300" s="128"/>
      <c r="AI300" s="128"/>
      <c r="AJ300" s="128"/>
      <c r="AK300" s="79"/>
      <c r="AN300" s="7"/>
      <c r="AO300" s="7"/>
      <c r="AP300" s="7"/>
      <c r="AQ300" s="7"/>
      <c r="AR300" s="7"/>
      <c r="CT300" s="7"/>
      <c r="CU300" s="7"/>
      <c r="CV300" s="7"/>
      <c r="CW300" s="7"/>
      <c r="CX300" s="7"/>
    </row>
    <row r="301" spans="1:102" s="24" customFormat="1" ht="3.75" customHeight="1">
      <c r="A301" s="70"/>
      <c r="B301" s="107"/>
      <c r="C301" s="23"/>
      <c r="D301" s="23"/>
      <c r="E301" s="23"/>
      <c r="F301" s="23"/>
      <c r="G301" s="23"/>
      <c r="H301" s="23"/>
      <c r="I301" s="23"/>
      <c r="J301" s="23"/>
      <c r="K301" s="23"/>
      <c r="L301" s="23"/>
      <c r="M301" s="23"/>
      <c r="N301" s="23"/>
      <c r="O301" s="23"/>
      <c r="P301" s="23"/>
      <c r="Q301" s="23"/>
      <c r="R301" s="23"/>
      <c r="S301" s="23"/>
      <c r="T301" s="23"/>
      <c r="U301" s="23"/>
      <c r="V301" s="23"/>
      <c r="Y301" s="7"/>
      <c r="Z301" s="167"/>
      <c r="AA301" s="167"/>
      <c r="AB301" s="167"/>
      <c r="AC301" s="167"/>
      <c r="AD301" s="167"/>
      <c r="AE301" s="128"/>
      <c r="AF301" s="128"/>
      <c r="AG301" s="128"/>
      <c r="AH301" s="128"/>
      <c r="AI301" s="128"/>
      <c r="AJ301" s="128"/>
      <c r="AK301" s="79"/>
      <c r="AN301" s="7"/>
      <c r="AO301" s="7"/>
      <c r="AP301" s="7"/>
      <c r="AQ301" s="7"/>
      <c r="AR301" s="7"/>
      <c r="CT301" s="7"/>
      <c r="CU301" s="7"/>
      <c r="CV301" s="7"/>
      <c r="CW301" s="7"/>
      <c r="CX301" s="7"/>
    </row>
    <row r="302" spans="1:102" s="24" customFormat="1" ht="15" customHeight="1">
      <c r="A302" s="70"/>
      <c r="B302" s="23" t="s">
        <v>215</v>
      </c>
      <c r="C302" s="23"/>
      <c r="D302" s="23"/>
      <c r="E302" s="23"/>
      <c r="F302" s="23"/>
      <c r="G302" s="23"/>
      <c r="H302" s="23"/>
      <c r="I302" s="23"/>
      <c r="J302" s="23"/>
      <c r="K302" s="23"/>
      <c r="L302" s="23"/>
      <c r="M302" s="23"/>
      <c r="N302" s="23"/>
      <c r="O302" s="23"/>
      <c r="P302" s="23"/>
      <c r="Q302" s="23"/>
      <c r="R302" s="23"/>
      <c r="S302" s="23"/>
      <c r="T302" s="23"/>
      <c r="U302" s="23"/>
      <c r="V302" s="23"/>
      <c r="W302" s="537">
        <v>3118</v>
      </c>
      <c r="X302" s="538"/>
      <c r="Y302" s="7"/>
      <c r="Z302" s="646">
        <f>+AF24</f>
        <v>0</v>
      </c>
      <c r="AA302" s="646"/>
      <c r="AB302" s="646"/>
      <c r="AC302" s="646"/>
      <c r="AD302" s="646"/>
      <c r="AE302" s="128"/>
      <c r="AF302" s="128"/>
      <c r="AG302" s="128"/>
      <c r="AH302" s="128"/>
      <c r="AI302" s="128"/>
      <c r="AJ302" s="128"/>
      <c r="AK302" s="79"/>
      <c r="AN302" s="7"/>
      <c r="AO302" s="7"/>
      <c r="AP302" s="7"/>
      <c r="AQ302" s="7"/>
      <c r="AR302" s="7"/>
      <c r="CT302" s="7"/>
      <c r="CU302" s="7"/>
      <c r="CV302" s="7"/>
      <c r="CW302" s="7"/>
      <c r="CX302" s="7"/>
    </row>
    <row r="303" spans="1:102" s="24" customFormat="1" ht="3.75" customHeight="1">
      <c r="A303" s="70"/>
      <c r="B303" s="23"/>
      <c r="C303" s="23"/>
      <c r="D303" s="23"/>
      <c r="E303" s="23"/>
      <c r="F303" s="23"/>
      <c r="G303" s="23"/>
      <c r="H303" s="23"/>
      <c r="I303" s="23"/>
      <c r="J303" s="23"/>
      <c r="K303" s="23"/>
      <c r="L303" s="23"/>
      <c r="M303" s="23"/>
      <c r="N303" s="23"/>
      <c r="O303" s="23"/>
      <c r="P303" s="23"/>
      <c r="Q303" s="23"/>
      <c r="R303" s="23"/>
      <c r="S303" s="23"/>
      <c r="T303" s="23"/>
      <c r="U303" s="23"/>
      <c r="V303" s="23"/>
      <c r="Y303" s="168"/>
      <c r="Z303" s="168"/>
      <c r="AA303" s="168"/>
      <c r="AC303" s="7"/>
      <c r="AD303" s="7"/>
      <c r="AE303" s="128"/>
      <c r="AF303" s="128"/>
      <c r="AG303" s="128"/>
      <c r="AH303" s="128"/>
      <c r="AI303" s="128"/>
      <c r="AJ303" s="128"/>
      <c r="AK303" s="79"/>
      <c r="CT303" s="7"/>
      <c r="CU303" s="7"/>
      <c r="CV303" s="7"/>
      <c r="CW303" s="7"/>
      <c r="CX303" s="7"/>
    </row>
    <row r="304" spans="1:102" s="24" customFormat="1" ht="15" customHeight="1">
      <c r="A304" s="70"/>
      <c r="B304" s="113" t="s">
        <v>631</v>
      </c>
      <c r="C304" s="23"/>
      <c r="D304" s="23"/>
      <c r="E304" s="23"/>
      <c r="F304" s="23"/>
      <c r="G304" s="23"/>
      <c r="H304" s="23"/>
      <c r="I304" s="23"/>
      <c r="J304" s="23"/>
      <c r="K304" s="23"/>
      <c r="L304" s="23"/>
      <c r="M304" s="23"/>
      <c r="N304" s="23"/>
      <c r="O304" s="23"/>
      <c r="P304" s="23"/>
      <c r="Q304" s="23"/>
      <c r="R304" s="23"/>
      <c r="S304" s="23"/>
      <c r="T304" s="23"/>
      <c r="U304" s="23"/>
      <c r="V304" s="23"/>
      <c r="W304" s="537">
        <v>3116</v>
      </c>
      <c r="X304" s="538"/>
      <c r="Y304" s="168"/>
      <c r="Z304" s="168"/>
      <c r="AA304" s="168"/>
      <c r="AC304" s="7"/>
      <c r="AD304" s="7"/>
      <c r="AE304" s="128"/>
      <c r="AF304" s="645">
        <f>+Z300-Z302</f>
        <v>0</v>
      </c>
      <c r="AG304" s="645"/>
      <c r="AH304" s="645"/>
      <c r="AI304" s="645"/>
      <c r="AJ304" s="645"/>
      <c r="AK304" s="79"/>
      <c r="CT304" s="7"/>
      <c r="CU304" s="7"/>
      <c r="CV304" s="7"/>
      <c r="CW304" s="7"/>
      <c r="CX304" s="7"/>
    </row>
    <row r="305" spans="1:102" s="24" customFormat="1" ht="3.75" customHeight="1">
      <c r="A305" s="70"/>
      <c r="B305" s="23"/>
      <c r="C305" s="23"/>
      <c r="D305" s="23"/>
      <c r="E305" s="23"/>
      <c r="F305" s="23"/>
      <c r="G305" s="23"/>
      <c r="H305" s="23"/>
      <c r="I305" s="23"/>
      <c r="J305" s="23"/>
      <c r="K305" s="23"/>
      <c r="L305" s="23"/>
      <c r="M305" s="23"/>
      <c r="N305" s="23"/>
      <c r="O305" s="23"/>
      <c r="P305" s="23"/>
      <c r="Q305" s="23"/>
      <c r="R305" s="23"/>
      <c r="S305" s="23"/>
      <c r="T305" s="23"/>
      <c r="U305" s="23"/>
      <c r="V305" s="23"/>
      <c r="Y305" s="168"/>
      <c r="Z305" s="168"/>
      <c r="AA305" s="168"/>
      <c r="AC305" s="7"/>
      <c r="AD305" s="7"/>
      <c r="AE305" s="128"/>
      <c r="AF305" s="169"/>
      <c r="AG305" s="169"/>
      <c r="AH305" s="169"/>
      <c r="AI305" s="169"/>
      <c r="AJ305" s="169"/>
      <c r="AK305" s="79"/>
      <c r="CT305" s="7"/>
      <c r="CU305" s="7"/>
      <c r="CV305" s="7"/>
      <c r="CW305" s="7"/>
      <c r="CX305" s="7"/>
    </row>
    <row r="306" spans="1:102" s="24" customFormat="1" ht="15" customHeight="1">
      <c r="A306" s="90" t="s">
        <v>107</v>
      </c>
      <c r="B306" s="107" t="s">
        <v>632</v>
      </c>
      <c r="C306" s="23"/>
      <c r="D306" s="23"/>
      <c r="E306" s="23"/>
      <c r="F306" s="23"/>
      <c r="G306" s="23"/>
      <c r="H306" s="23"/>
      <c r="I306" s="23"/>
      <c r="J306" s="23"/>
      <c r="K306" s="23"/>
      <c r="L306" s="23"/>
      <c r="M306" s="23"/>
      <c r="N306" s="23"/>
      <c r="O306" s="23"/>
      <c r="P306" s="23"/>
      <c r="Q306" s="23"/>
      <c r="R306" s="23"/>
      <c r="S306" s="23"/>
      <c r="T306" s="23"/>
      <c r="U306" s="23"/>
      <c r="V306" s="23"/>
      <c r="W306" s="537">
        <v>3119</v>
      </c>
      <c r="X306" s="538"/>
      <c r="Y306" s="23"/>
      <c r="AC306" s="7"/>
      <c r="AD306" s="7"/>
      <c r="AE306" s="128"/>
      <c r="AF306" s="646">
        <f>+AF292-AF304</f>
        <v>0</v>
      </c>
      <c r="AG306" s="646"/>
      <c r="AH306" s="646"/>
      <c r="AI306" s="646"/>
      <c r="AJ306" s="646"/>
      <c r="AK306" s="79"/>
      <c r="CT306" s="7"/>
      <c r="CU306" s="7"/>
      <c r="CV306" s="7"/>
      <c r="CW306" s="7"/>
      <c r="CX306" s="7"/>
    </row>
    <row r="307" spans="1:102" s="24" customFormat="1" ht="3.75" customHeight="1">
      <c r="A307" s="90"/>
      <c r="B307" s="107"/>
      <c r="C307" s="23"/>
      <c r="D307" s="23"/>
      <c r="E307" s="23"/>
      <c r="F307" s="23"/>
      <c r="G307" s="23"/>
      <c r="H307" s="23"/>
      <c r="I307" s="23"/>
      <c r="J307" s="23"/>
      <c r="K307" s="23"/>
      <c r="L307" s="23"/>
      <c r="M307" s="23"/>
      <c r="N307" s="23"/>
      <c r="O307" s="23"/>
      <c r="P307" s="23"/>
      <c r="Q307" s="23"/>
      <c r="R307" s="23"/>
      <c r="S307" s="23"/>
      <c r="T307" s="23"/>
      <c r="U307" s="23"/>
      <c r="V307" s="23"/>
      <c r="Y307" s="23"/>
      <c r="AC307" s="7"/>
      <c r="AD307" s="7"/>
      <c r="AE307" s="128"/>
      <c r="AF307" s="129"/>
      <c r="AG307" s="129"/>
      <c r="AH307" s="129"/>
      <c r="AI307" s="129"/>
      <c r="AJ307" s="129"/>
      <c r="AK307" s="79"/>
      <c r="CT307" s="7"/>
      <c r="CU307" s="7"/>
      <c r="CV307" s="7"/>
      <c r="CW307" s="7"/>
      <c r="CX307" s="7"/>
    </row>
    <row r="308" spans="1:102" s="24" customFormat="1" ht="15" customHeight="1">
      <c r="A308" s="90" t="s">
        <v>109</v>
      </c>
      <c r="B308" s="23" t="s">
        <v>216</v>
      </c>
      <c r="C308" s="23"/>
      <c r="D308" s="23"/>
      <c r="E308" s="23"/>
      <c r="F308" s="23"/>
      <c r="G308" s="23"/>
      <c r="H308" s="23"/>
      <c r="I308" s="23"/>
      <c r="J308" s="23"/>
      <c r="K308" s="23"/>
      <c r="L308" s="23"/>
      <c r="M308" s="23"/>
      <c r="N308" s="23"/>
      <c r="O308" s="23"/>
      <c r="P308" s="23"/>
      <c r="Q308" s="23"/>
      <c r="R308" s="23"/>
      <c r="S308" s="23"/>
      <c r="T308" s="23"/>
      <c r="U308" s="23"/>
      <c r="V308" s="23"/>
      <c r="W308" s="537">
        <v>3129</v>
      </c>
      <c r="X308" s="538"/>
      <c r="Y308" s="23"/>
      <c r="AC308" s="7"/>
      <c r="AD308" s="7"/>
      <c r="AE308" s="128"/>
      <c r="AF308" s="646">
        <v>0</v>
      </c>
      <c r="AG308" s="646"/>
      <c r="AH308" s="646"/>
      <c r="AI308" s="646"/>
      <c r="AJ308" s="646"/>
      <c r="AK308" s="79"/>
      <c r="CT308" s="7"/>
      <c r="CU308" s="7"/>
      <c r="CV308" s="7"/>
      <c r="CW308" s="7"/>
      <c r="CX308" s="7"/>
    </row>
    <row r="309" spans="1:102" s="24" customFormat="1" ht="3.75" customHeight="1">
      <c r="A309" s="90"/>
      <c r="B309" s="23"/>
      <c r="C309" s="23"/>
      <c r="D309" s="23"/>
      <c r="E309" s="23"/>
      <c r="F309" s="23"/>
      <c r="G309" s="23"/>
      <c r="H309" s="23"/>
      <c r="I309" s="23"/>
      <c r="J309" s="23"/>
      <c r="K309" s="23"/>
      <c r="L309" s="23"/>
      <c r="M309" s="23"/>
      <c r="N309" s="23"/>
      <c r="O309" s="23"/>
      <c r="P309" s="23"/>
      <c r="Q309" s="23"/>
      <c r="R309" s="23"/>
      <c r="S309" s="23"/>
      <c r="T309" s="23"/>
      <c r="U309" s="23"/>
      <c r="V309" s="23"/>
      <c r="Y309" s="23"/>
      <c r="AC309" s="7"/>
      <c r="AD309" s="7"/>
      <c r="AE309" s="128"/>
      <c r="AF309" s="129"/>
      <c r="AG309" s="129"/>
      <c r="AH309" s="129"/>
      <c r="AI309" s="129"/>
      <c r="AJ309" s="129"/>
      <c r="AK309" s="79"/>
      <c r="CT309" s="7"/>
      <c r="CU309" s="7"/>
      <c r="CV309" s="7"/>
      <c r="CW309" s="7"/>
      <c r="CX309" s="7"/>
    </row>
    <row r="310" spans="1:102" s="24" customFormat="1" ht="19.5" customHeight="1">
      <c r="A310" s="90" t="s">
        <v>112</v>
      </c>
      <c r="B310" s="107" t="s">
        <v>633</v>
      </c>
      <c r="C310" s="23"/>
      <c r="D310" s="23"/>
      <c r="E310" s="23"/>
      <c r="F310" s="23"/>
      <c r="G310" s="23"/>
      <c r="H310" s="23"/>
      <c r="I310" s="23"/>
      <c r="J310" s="23"/>
      <c r="K310" s="23"/>
      <c r="L310" s="23"/>
      <c r="M310" s="23"/>
      <c r="N310" s="23"/>
      <c r="O310" s="23"/>
      <c r="P310" s="23"/>
      <c r="Q310" s="23"/>
      <c r="R310" s="23"/>
      <c r="S310" s="23"/>
      <c r="T310" s="23"/>
      <c r="U310" s="23"/>
      <c r="V310" s="23"/>
      <c r="W310" s="537">
        <v>3008</v>
      </c>
      <c r="X310" s="538"/>
      <c r="Y310" s="23"/>
      <c r="AC310" s="7"/>
      <c r="AD310" s="7"/>
      <c r="AE310" s="128"/>
      <c r="AF310" s="645">
        <f>SUM(AF306:AJ308)</f>
        <v>0</v>
      </c>
      <c r="AG310" s="645"/>
      <c r="AH310" s="645"/>
      <c r="AI310" s="645"/>
      <c r="AJ310" s="645"/>
      <c r="AK310" s="79"/>
      <c r="CT310" s="7"/>
      <c r="CU310" s="7"/>
      <c r="CV310" s="7"/>
      <c r="CW310" s="7"/>
      <c r="CX310" s="7"/>
    </row>
    <row r="311" spans="1:102" s="24" customFormat="1" ht="3.75" customHeight="1">
      <c r="A311" s="90"/>
      <c r="B311" s="107"/>
      <c r="C311" s="23"/>
      <c r="D311" s="23"/>
      <c r="E311" s="23"/>
      <c r="F311" s="23"/>
      <c r="G311" s="23"/>
      <c r="H311" s="23"/>
      <c r="I311" s="23"/>
      <c r="J311" s="23"/>
      <c r="K311" s="23"/>
      <c r="L311" s="23"/>
      <c r="M311" s="23"/>
      <c r="N311" s="23"/>
      <c r="O311" s="23"/>
      <c r="P311" s="23"/>
      <c r="Q311" s="23"/>
      <c r="R311" s="23"/>
      <c r="S311" s="23"/>
      <c r="T311" s="23"/>
      <c r="U311" s="23"/>
      <c r="V311" s="23"/>
      <c r="W311" s="128"/>
      <c r="X311" s="128"/>
      <c r="Y311" s="23"/>
      <c r="AC311" s="7"/>
      <c r="AD311" s="7"/>
      <c r="AE311" s="128"/>
      <c r="AF311" s="170"/>
      <c r="AG311" s="170"/>
      <c r="AH311" s="170"/>
      <c r="AI311" s="170"/>
      <c r="AJ311" s="170"/>
      <c r="AK311" s="79"/>
      <c r="CT311" s="7"/>
      <c r="CU311" s="7"/>
      <c r="CV311" s="7"/>
      <c r="CW311" s="7"/>
      <c r="CX311" s="7"/>
    </row>
    <row r="312" spans="1:102" s="24" customFormat="1" ht="15" customHeight="1">
      <c r="A312" s="90" t="s">
        <v>113</v>
      </c>
      <c r="B312" s="23" t="s">
        <v>217</v>
      </c>
      <c r="C312" s="23"/>
      <c r="D312" s="23"/>
      <c r="E312" s="23"/>
      <c r="F312" s="23"/>
      <c r="G312" s="23"/>
      <c r="H312" s="23"/>
      <c r="I312" s="23"/>
      <c r="J312" s="23"/>
      <c r="K312" s="23"/>
      <c r="L312" s="23"/>
      <c r="M312" s="23"/>
      <c r="N312" s="23"/>
      <c r="O312" s="23"/>
      <c r="P312" s="23"/>
      <c r="Q312" s="23"/>
      <c r="R312" s="23"/>
      <c r="S312" s="23"/>
      <c r="T312" s="23"/>
      <c r="U312" s="23"/>
      <c r="V312" s="23"/>
      <c r="W312" s="537">
        <v>3189</v>
      </c>
      <c r="X312" s="538"/>
      <c r="Y312" s="23"/>
      <c r="Z312" s="128"/>
      <c r="AA312" s="128"/>
      <c r="AB312" s="128"/>
      <c r="AC312" s="7"/>
      <c r="AD312" s="7"/>
      <c r="AE312" s="128"/>
      <c r="AF312" s="646">
        <f>+AF45</f>
        <v>0</v>
      </c>
      <c r="AG312" s="646"/>
      <c r="AH312" s="646"/>
      <c r="AI312" s="646"/>
      <c r="AJ312" s="646"/>
      <c r="AK312" s="79"/>
      <c r="CT312" s="7"/>
      <c r="CU312" s="7"/>
      <c r="CV312" s="7"/>
      <c r="CW312" s="7"/>
      <c r="CX312" s="7"/>
    </row>
    <row r="313" spans="1:102" s="24" customFormat="1" ht="3.75" customHeight="1">
      <c r="A313" s="90"/>
      <c r="B313" s="23"/>
      <c r="C313" s="23"/>
      <c r="D313" s="23"/>
      <c r="E313" s="23"/>
      <c r="F313" s="23"/>
      <c r="G313" s="23"/>
      <c r="H313" s="23"/>
      <c r="I313" s="23"/>
      <c r="J313" s="23"/>
      <c r="K313" s="23"/>
      <c r="L313" s="23"/>
      <c r="M313" s="23"/>
      <c r="N313" s="23"/>
      <c r="O313" s="23"/>
      <c r="P313" s="23"/>
      <c r="Q313" s="23"/>
      <c r="R313" s="23"/>
      <c r="S313" s="23"/>
      <c r="T313" s="23"/>
      <c r="U313" s="23"/>
      <c r="V313" s="23"/>
      <c r="W313" s="128"/>
      <c r="X313" s="128"/>
      <c r="Y313" s="23"/>
      <c r="Z313" s="128"/>
      <c r="AA313" s="128"/>
      <c r="AB313" s="128"/>
      <c r="AC313" s="7"/>
      <c r="AD313" s="7"/>
      <c r="AE313" s="128"/>
      <c r="AF313" s="129"/>
      <c r="AG313" s="129"/>
      <c r="AH313" s="129"/>
      <c r="AI313" s="129"/>
      <c r="AJ313" s="129"/>
      <c r="AK313" s="79"/>
      <c r="CT313" s="7"/>
      <c r="CU313" s="7"/>
      <c r="CV313" s="7"/>
      <c r="CW313" s="7"/>
      <c r="CX313" s="7"/>
    </row>
    <row r="314" spans="1:102" s="24" customFormat="1" ht="19.5" customHeight="1">
      <c r="A314" s="90" t="s">
        <v>118</v>
      </c>
      <c r="B314" s="107" t="s">
        <v>634</v>
      </c>
      <c r="C314" s="23"/>
      <c r="D314" s="23"/>
      <c r="E314" s="23"/>
      <c r="F314" s="23"/>
      <c r="G314" s="23"/>
      <c r="H314" s="23"/>
      <c r="I314" s="23"/>
      <c r="J314" s="23"/>
      <c r="K314" s="23"/>
      <c r="L314" s="23"/>
      <c r="M314" s="23"/>
      <c r="N314" s="23"/>
      <c r="O314" s="23"/>
      <c r="P314" s="23"/>
      <c r="Q314" s="23"/>
      <c r="R314" s="23"/>
      <c r="S314" s="23"/>
      <c r="T314" s="23"/>
      <c r="U314" s="23"/>
      <c r="V314" s="23"/>
      <c r="W314" s="537">
        <v>3190</v>
      </c>
      <c r="X314" s="538"/>
      <c r="Y314" s="23"/>
      <c r="Z314" s="128"/>
      <c r="AA314" s="128"/>
      <c r="AB314" s="128"/>
      <c r="AC314" s="7"/>
      <c r="AD314" s="7"/>
      <c r="AE314" s="171"/>
      <c r="AF314" s="645">
        <f>+AF310-AF312</f>
        <v>0</v>
      </c>
      <c r="AG314" s="645"/>
      <c r="AH314" s="645"/>
      <c r="AI314" s="645"/>
      <c r="AJ314" s="645"/>
      <c r="AK314" s="79"/>
      <c r="CT314" s="7"/>
      <c r="CU314" s="7"/>
      <c r="CV314" s="7"/>
      <c r="CW314" s="7"/>
      <c r="CX314" s="7"/>
    </row>
    <row r="315" spans="1:102" s="24" customFormat="1" ht="3.75" customHeight="1">
      <c r="A315" s="90"/>
      <c r="B315" s="107"/>
      <c r="C315" s="23"/>
      <c r="D315" s="23"/>
      <c r="E315" s="23"/>
      <c r="F315" s="23"/>
      <c r="G315" s="23"/>
      <c r="H315" s="23"/>
      <c r="I315" s="23"/>
      <c r="J315" s="23"/>
      <c r="K315" s="23"/>
      <c r="L315" s="23"/>
      <c r="M315" s="23"/>
      <c r="N315" s="23"/>
      <c r="O315" s="23"/>
      <c r="P315" s="23"/>
      <c r="Q315" s="23"/>
      <c r="R315" s="23"/>
      <c r="S315" s="23"/>
      <c r="T315" s="23"/>
      <c r="U315" s="23"/>
      <c r="V315" s="23"/>
      <c r="W315" s="128"/>
      <c r="X315" s="128"/>
      <c r="Y315" s="23"/>
      <c r="Z315" s="128"/>
      <c r="AA315" s="128"/>
      <c r="AB315" s="128"/>
      <c r="AC315" s="7"/>
      <c r="AD315" s="7"/>
      <c r="AE315" s="171"/>
      <c r="AF315" s="170"/>
      <c r="AG315" s="170"/>
      <c r="AH315" s="170"/>
      <c r="AI315" s="170"/>
      <c r="AJ315" s="170"/>
      <c r="AK315" s="79"/>
      <c r="CT315" s="7"/>
      <c r="CU315" s="7"/>
      <c r="CV315" s="7"/>
      <c r="CW315" s="7"/>
      <c r="CX315" s="7"/>
    </row>
    <row r="316" spans="1:102" s="24" customFormat="1" ht="15" customHeight="1">
      <c r="A316" s="90" t="s">
        <v>119</v>
      </c>
      <c r="B316" s="635" t="s">
        <v>218</v>
      </c>
      <c r="C316" s="635"/>
      <c r="D316" s="635"/>
      <c r="E316" s="635"/>
      <c r="F316" s="635"/>
      <c r="G316" s="635"/>
      <c r="H316" s="635"/>
      <c r="I316" s="635"/>
      <c r="J316" s="635"/>
      <c r="K316" s="635"/>
      <c r="L316" s="635"/>
      <c r="M316" s="635"/>
      <c r="N316" s="635"/>
      <c r="O316" s="635"/>
      <c r="P316" s="635"/>
      <c r="Q316" s="635"/>
      <c r="R316" s="635"/>
      <c r="S316" s="635"/>
      <c r="T316" s="635"/>
      <c r="U316" s="23"/>
      <c r="V316" s="23"/>
      <c r="W316" s="7"/>
      <c r="X316" s="7"/>
      <c r="Y316" s="23"/>
      <c r="Z316" s="128"/>
      <c r="AA316" s="128"/>
      <c r="AB316" s="128"/>
      <c r="AC316" s="7"/>
      <c r="AD316" s="7"/>
      <c r="AE316" s="128"/>
      <c r="AF316" s="7"/>
      <c r="AG316" s="7"/>
      <c r="AH316" s="7"/>
      <c r="AI316" s="7"/>
      <c r="AJ316" s="7"/>
      <c r="AK316" s="79"/>
      <c r="CT316" s="7"/>
      <c r="CU316" s="7"/>
      <c r="CV316" s="7"/>
      <c r="CW316" s="7"/>
      <c r="CX316" s="7"/>
    </row>
    <row r="317" spans="1:102" s="24" customFormat="1" ht="15" customHeight="1">
      <c r="A317" s="90"/>
      <c r="B317" s="635"/>
      <c r="C317" s="635"/>
      <c r="D317" s="635"/>
      <c r="E317" s="635"/>
      <c r="F317" s="635"/>
      <c r="G317" s="635"/>
      <c r="H317" s="635"/>
      <c r="I317" s="635"/>
      <c r="J317" s="635"/>
      <c r="K317" s="635"/>
      <c r="L317" s="635"/>
      <c r="M317" s="635"/>
      <c r="N317" s="635"/>
      <c r="O317" s="635"/>
      <c r="P317" s="635"/>
      <c r="Q317" s="635"/>
      <c r="R317" s="635"/>
      <c r="S317" s="635"/>
      <c r="T317" s="635"/>
      <c r="U317" s="23"/>
      <c r="V317" s="23"/>
      <c r="W317" s="537">
        <v>3099</v>
      </c>
      <c r="X317" s="538"/>
      <c r="Y317" s="23"/>
      <c r="Z317" s="128"/>
      <c r="AA317" s="128"/>
      <c r="AB317" s="128"/>
      <c r="AC317" s="7"/>
      <c r="AD317" s="7"/>
      <c r="AE317" s="128"/>
      <c r="AF317" s="646">
        <v>0</v>
      </c>
      <c r="AG317" s="646"/>
      <c r="AH317" s="646"/>
      <c r="AI317" s="646"/>
      <c r="AJ317" s="646"/>
      <c r="AK317" s="79"/>
      <c r="CT317" s="7"/>
      <c r="CU317" s="7"/>
      <c r="CV317" s="7"/>
      <c r="CW317" s="7"/>
      <c r="CX317" s="7"/>
    </row>
    <row r="318" spans="1:102" s="24" customFormat="1" ht="3.75" customHeight="1">
      <c r="A318" s="90"/>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128"/>
      <c r="AA318" s="128"/>
      <c r="AB318" s="128"/>
      <c r="AC318" s="128"/>
      <c r="AD318" s="128"/>
      <c r="AE318" s="128"/>
      <c r="AF318" s="129"/>
      <c r="AG318" s="129"/>
      <c r="AH318" s="129"/>
      <c r="AI318" s="129"/>
      <c r="AJ318" s="129"/>
      <c r="AK318" s="79"/>
      <c r="CT318" s="7"/>
      <c r="CU318" s="7"/>
      <c r="CV318" s="7"/>
      <c r="CW318" s="7"/>
      <c r="CX318" s="7"/>
    </row>
    <row r="319" spans="1:102" s="24" customFormat="1" ht="15" customHeight="1">
      <c r="A319" s="90" t="s">
        <v>123</v>
      </c>
      <c r="B319" s="647" t="s">
        <v>219</v>
      </c>
      <c r="C319" s="647"/>
      <c r="D319" s="647"/>
      <c r="E319" s="647"/>
      <c r="F319" s="647"/>
      <c r="G319" s="647"/>
      <c r="H319" s="647"/>
      <c r="I319" s="647"/>
      <c r="J319" s="647"/>
      <c r="K319" s="647"/>
      <c r="L319" s="647"/>
      <c r="M319" s="647"/>
      <c r="N319" s="647"/>
      <c r="O319" s="647"/>
      <c r="P319" s="647"/>
      <c r="Q319" s="647"/>
      <c r="R319" s="647"/>
      <c r="S319" s="647"/>
      <c r="T319" s="647"/>
      <c r="U319" s="23"/>
      <c r="V319" s="23"/>
      <c r="W319" s="7"/>
      <c r="X319" s="7"/>
      <c r="Y319" s="23"/>
      <c r="Z319" s="128"/>
      <c r="AA319" s="128"/>
      <c r="AB319" s="128"/>
      <c r="AC319" s="7"/>
      <c r="AD319" s="7"/>
      <c r="AE319" s="128"/>
      <c r="AF319" s="7"/>
      <c r="AG319" s="7"/>
      <c r="AH319" s="7"/>
      <c r="AI319" s="7"/>
      <c r="AJ319" s="7"/>
      <c r="AK319" s="79"/>
      <c r="CT319" s="7"/>
      <c r="CU319" s="7"/>
      <c r="CV319" s="7"/>
      <c r="CW319" s="7"/>
      <c r="CX319" s="7"/>
    </row>
    <row r="320" spans="1:102" s="24" customFormat="1" ht="15" customHeight="1">
      <c r="A320" s="90"/>
      <c r="B320" s="647"/>
      <c r="C320" s="647"/>
      <c r="D320" s="647"/>
      <c r="E320" s="647"/>
      <c r="F320" s="647"/>
      <c r="G320" s="647"/>
      <c r="H320" s="647"/>
      <c r="I320" s="647"/>
      <c r="J320" s="647"/>
      <c r="K320" s="647"/>
      <c r="L320" s="647"/>
      <c r="M320" s="647"/>
      <c r="N320" s="647"/>
      <c r="O320" s="647"/>
      <c r="P320" s="647"/>
      <c r="Q320" s="647"/>
      <c r="R320" s="647"/>
      <c r="S320" s="647"/>
      <c r="T320" s="647"/>
      <c r="U320" s="23"/>
      <c r="V320" s="23"/>
      <c r="W320" s="537">
        <v>3199</v>
      </c>
      <c r="X320" s="538"/>
      <c r="Y320" s="23"/>
      <c r="Z320" s="128"/>
      <c r="AA320" s="128"/>
      <c r="AB320" s="128"/>
      <c r="AC320" s="7"/>
      <c r="AD320" s="7"/>
      <c r="AE320" s="128"/>
      <c r="AF320" s="645">
        <f>+AF314+AF317</f>
        <v>0</v>
      </c>
      <c r="AG320" s="645"/>
      <c r="AH320" s="645"/>
      <c r="AI320" s="645"/>
      <c r="AJ320" s="645"/>
      <c r="AK320" s="79"/>
      <c r="CT320" s="7"/>
      <c r="CU320" s="7"/>
      <c r="CV320" s="7"/>
      <c r="CW320" s="7"/>
      <c r="CX320" s="7"/>
    </row>
    <row r="321" spans="1:102" s="24" customFormat="1" ht="3" customHeight="1">
      <c r="A321" s="160"/>
      <c r="B321" s="84"/>
      <c r="C321" s="84"/>
      <c r="D321" s="84"/>
      <c r="E321" s="84"/>
      <c r="F321" s="84"/>
      <c r="G321" s="84"/>
      <c r="H321" s="84"/>
      <c r="I321" s="84"/>
      <c r="J321" s="84"/>
      <c r="K321" s="84"/>
      <c r="L321" s="84"/>
      <c r="M321" s="84"/>
      <c r="N321" s="84"/>
      <c r="O321" s="84"/>
      <c r="P321" s="84"/>
      <c r="Q321" s="84"/>
      <c r="R321" s="84"/>
      <c r="S321" s="84"/>
      <c r="T321" s="84"/>
      <c r="U321" s="84"/>
      <c r="V321" s="84"/>
      <c r="W321" s="84"/>
      <c r="X321" s="84"/>
      <c r="Y321" s="84"/>
      <c r="Z321" s="84"/>
      <c r="AA321" s="84"/>
      <c r="AB321" s="84"/>
      <c r="AC321" s="84"/>
      <c r="AD321" s="84"/>
      <c r="AE321" s="84"/>
      <c r="AF321" s="144"/>
      <c r="AG321" s="144"/>
      <c r="AH321" s="144"/>
      <c r="AI321" s="144"/>
      <c r="AJ321" s="144"/>
      <c r="AK321" s="86"/>
      <c r="CT321" s="7"/>
      <c r="CU321" s="7"/>
      <c r="CV321" s="7"/>
      <c r="CW321" s="7"/>
      <c r="CX321" s="7"/>
    </row>
    <row r="322" spans="98:102" s="24" customFormat="1" ht="6" customHeight="1">
      <c r="CT322" s="7"/>
      <c r="CU322" s="7"/>
      <c r="CV322" s="7"/>
      <c r="CW322" s="7"/>
      <c r="CX322" s="7"/>
    </row>
    <row r="323" spans="1:102" s="24" customFormat="1" ht="19.5" customHeight="1">
      <c r="A323" s="773" t="s">
        <v>220</v>
      </c>
      <c r="B323" s="774"/>
      <c r="C323" s="774"/>
      <c r="D323" s="774"/>
      <c r="E323" s="774"/>
      <c r="F323" s="774"/>
      <c r="G323" s="774"/>
      <c r="H323" s="774"/>
      <c r="I323" s="774"/>
      <c r="J323" s="774"/>
      <c r="K323" s="774"/>
      <c r="L323" s="774"/>
      <c r="M323" s="774"/>
      <c r="N323" s="774"/>
      <c r="O323" s="774"/>
      <c r="P323" s="774"/>
      <c r="Q323" s="774"/>
      <c r="R323" s="774"/>
      <c r="S323" s="774"/>
      <c r="T323" s="774"/>
      <c r="U323" s="774"/>
      <c r="V323" s="774"/>
      <c r="W323" s="774"/>
      <c r="X323" s="774"/>
      <c r="Y323" s="774"/>
      <c r="Z323" s="774"/>
      <c r="AA323" s="774"/>
      <c r="AB323" s="774"/>
      <c r="AC323" s="774"/>
      <c r="AD323" s="774"/>
      <c r="AE323" s="774"/>
      <c r="AF323" s="774"/>
      <c r="AG323" s="774"/>
      <c r="AH323" s="774"/>
      <c r="AI323" s="774"/>
      <c r="AJ323" s="774"/>
      <c r="AK323" s="775"/>
      <c r="CT323" s="7"/>
      <c r="CU323" s="7"/>
      <c r="CV323" s="7"/>
      <c r="CW323" s="7"/>
      <c r="CX323" s="7"/>
    </row>
    <row r="324" spans="1:102" s="24" customFormat="1" ht="14.25">
      <c r="A324" s="70"/>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79"/>
      <c r="CT324" s="7"/>
      <c r="CU324" s="7"/>
      <c r="CV324" s="7"/>
      <c r="CW324" s="7"/>
      <c r="CX324" s="7"/>
    </row>
    <row r="325" spans="1:102" s="24" customFormat="1" ht="15" customHeight="1">
      <c r="A325" s="90" t="s">
        <v>128</v>
      </c>
      <c r="B325" s="23" t="s">
        <v>221</v>
      </c>
      <c r="C325" s="23"/>
      <c r="D325" s="23"/>
      <c r="E325" s="23"/>
      <c r="F325" s="23"/>
      <c r="G325" s="23"/>
      <c r="H325" s="23"/>
      <c r="I325" s="23"/>
      <c r="J325" s="23"/>
      <c r="K325" s="23"/>
      <c r="L325" s="23"/>
      <c r="M325" s="23"/>
      <c r="N325" s="23"/>
      <c r="O325" s="23"/>
      <c r="P325" s="23"/>
      <c r="Q325" s="23"/>
      <c r="R325" s="23"/>
      <c r="S325" s="23"/>
      <c r="T325" s="23"/>
      <c r="U325" s="23"/>
      <c r="W325" s="173" t="s">
        <v>222</v>
      </c>
      <c r="Y325" s="173" t="s">
        <v>223</v>
      </c>
      <c r="Z325" s="23"/>
      <c r="AA325" s="23"/>
      <c r="AB325" s="23"/>
      <c r="AC325" s="23"/>
      <c r="AD325" s="23"/>
      <c r="AE325" s="23"/>
      <c r="AF325" s="23"/>
      <c r="AG325" s="23"/>
      <c r="AH325" s="23"/>
      <c r="AI325" s="23"/>
      <c r="AJ325" s="23"/>
      <c r="AK325" s="79"/>
      <c r="CT325" s="7"/>
      <c r="CU325" s="7"/>
      <c r="CV325" s="7"/>
      <c r="CW325" s="7"/>
      <c r="CX325" s="7"/>
    </row>
    <row r="326" spans="1:102" s="24" customFormat="1" ht="3" customHeight="1">
      <c r="A326" s="90"/>
      <c r="B326" s="23"/>
      <c r="C326" s="23"/>
      <c r="D326" s="23"/>
      <c r="E326" s="23"/>
      <c r="F326" s="23"/>
      <c r="G326" s="23"/>
      <c r="H326" s="23"/>
      <c r="I326" s="23"/>
      <c r="J326" s="23"/>
      <c r="K326" s="23"/>
      <c r="L326" s="23"/>
      <c r="M326" s="23"/>
      <c r="N326" s="23"/>
      <c r="O326" s="23"/>
      <c r="P326" s="23"/>
      <c r="Q326" s="23"/>
      <c r="R326" s="23"/>
      <c r="S326" s="23"/>
      <c r="T326" s="23"/>
      <c r="U326" s="23"/>
      <c r="V326" s="174"/>
      <c r="W326" s="23"/>
      <c r="Y326" s="174"/>
      <c r="Z326" s="23"/>
      <c r="AA326" s="23"/>
      <c r="AB326" s="23"/>
      <c r="AC326" s="23"/>
      <c r="AD326" s="23"/>
      <c r="AE326" s="23"/>
      <c r="AF326" s="23"/>
      <c r="AG326" s="23"/>
      <c r="AH326" s="23"/>
      <c r="AI326" s="23"/>
      <c r="AJ326" s="23"/>
      <c r="AK326" s="79"/>
      <c r="CT326" s="7"/>
      <c r="CU326" s="7"/>
      <c r="CV326" s="7"/>
      <c r="CW326" s="7"/>
      <c r="CX326" s="7"/>
    </row>
    <row r="327" spans="1:102" s="24" customFormat="1" ht="15" customHeight="1">
      <c r="A327" s="90" t="s">
        <v>131</v>
      </c>
      <c r="B327" s="23" t="s">
        <v>224</v>
      </c>
      <c r="C327" s="23"/>
      <c r="D327" s="23"/>
      <c r="E327" s="23"/>
      <c r="F327" s="23"/>
      <c r="G327" s="23"/>
      <c r="H327" s="23"/>
      <c r="I327" s="23"/>
      <c r="J327" s="23"/>
      <c r="K327" s="23"/>
      <c r="L327" s="23"/>
      <c r="M327" s="98" t="s">
        <v>225</v>
      </c>
      <c r="N327" s="23"/>
      <c r="O327" s="23"/>
      <c r="P327" s="23"/>
      <c r="Q327" s="23"/>
      <c r="R327" s="23"/>
      <c r="S327" s="23"/>
      <c r="T327" s="23"/>
      <c r="U327" s="23"/>
      <c r="V327" s="23"/>
      <c r="W327" s="23"/>
      <c r="Y327" s="453" t="str">
        <f>IF(AG378&lt;&gt;0,"ü"," ")</f>
        <v> </v>
      </c>
      <c r="Z327" s="23"/>
      <c r="AA327" s="23"/>
      <c r="AB327" s="23"/>
      <c r="AC327" s="23"/>
      <c r="AD327" s="23"/>
      <c r="AE327" s="23"/>
      <c r="AF327" s="23"/>
      <c r="AG327" s="23"/>
      <c r="AH327" s="23"/>
      <c r="AI327" s="23"/>
      <c r="AJ327" s="23"/>
      <c r="AK327" s="79"/>
      <c r="CT327" s="7"/>
      <c r="CU327" s="7"/>
      <c r="CV327" s="7"/>
      <c r="CW327" s="7"/>
      <c r="CX327" s="7"/>
    </row>
    <row r="328" spans="1:102" s="24" customFormat="1" ht="3" customHeight="1">
      <c r="A328" s="83"/>
      <c r="B328" s="84"/>
      <c r="C328" s="84"/>
      <c r="D328" s="84"/>
      <c r="E328" s="84"/>
      <c r="F328" s="84"/>
      <c r="G328" s="84"/>
      <c r="H328" s="84"/>
      <c r="I328" s="84"/>
      <c r="J328" s="84"/>
      <c r="K328" s="84"/>
      <c r="L328" s="84"/>
      <c r="M328" s="84"/>
      <c r="N328" s="84"/>
      <c r="O328" s="84"/>
      <c r="P328" s="84"/>
      <c r="Q328" s="84"/>
      <c r="R328" s="84"/>
      <c r="S328" s="84"/>
      <c r="T328" s="84"/>
      <c r="U328" s="84"/>
      <c r="V328" s="84"/>
      <c r="W328" s="84"/>
      <c r="X328" s="84"/>
      <c r="Y328" s="84"/>
      <c r="Z328" s="84"/>
      <c r="AA328" s="84"/>
      <c r="AB328" s="84"/>
      <c r="AC328" s="84"/>
      <c r="AD328" s="84"/>
      <c r="AE328" s="84"/>
      <c r="AF328" s="84"/>
      <c r="AG328" s="84"/>
      <c r="AH328" s="84"/>
      <c r="AI328" s="84"/>
      <c r="AJ328" s="84"/>
      <c r="AK328" s="86"/>
      <c r="CT328" s="7"/>
      <c r="CU328" s="7"/>
      <c r="CV328" s="7"/>
      <c r="CW328" s="7"/>
      <c r="CX328" s="7"/>
    </row>
    <row r="329" spans="98:102" s="24" customFormat="1" ht="14.25">
      <c r="CT329" s="7"/>
      <c r="CU329" s="7"/>
      <c r="CV329" s="7"/>
      <c r="CW329" s="7"/>
      <c r="CX329" s="7"/>
    </row>
    <row r="330" spans="98:102" s="24" customFormat="1" ht="14.25">
      <c r="CT330" s="7"/>
      <c r="CU330" s="7"/>
      <c r="CV330" s="7"/>
      <c r="CW330" s="7"/>
      <c r="CX330" s="7"/>
    </row>
    <row r="331" spans="98:102" s="24" customFormat="1" ht="14.25">
      <c r="CT331" s="7"/>
      <c r="CU331" s="7"/>
      <c r="CV331" s="7"/>
      <c r="CW331" s="7"/>
      <c r="CX331" s="7"/>
    </row>
    <row r="332" spans="1:102" s="24" customFormat="1" ht="14.25">
      <c r="A332" s="23" t="s">
        <v>226</v>
      </c>
      <c r="CT332" s="7"/>
      <c r="CU332" s="7"/>
      <c r="CV332" s="7"/>
      <c r="CW332" s="7"/>
      <c r="CX332" s="7"/>
    </row>
    <row r="333" spans="1:102" s="24" customFormat="1" ht="18" customHeight="1">
      <c r="A333" s="25" t="s">
        <v>132</v>
      </c>
      <c r="C333" s="545"/>
      <c r="D333" s="545"/>
      <c r="E333" s="545"/>
      <c r="F333" s="545"/>
      <c r="G333" s="545"/>
      <c r="H333" s="545"/>
      <c r="I333" s="545"/>
      <c r="J333" s="545"/>
      <c r="K333" s="545"/>
      <c r="L333" s="545"/>
      <c r="M333" s="545"/>
      <c r="N333" s="545"/>
      <c r="O333" s="545"/>
      <c r="P333" s="545"/>
      <c r="Q333" s="545"/>
      <c r="R333" s="545"/>
      <c r="S333" s="545"/>
      <c r="T333" s="545"/>
      <c r="U333" s="545"/>
      <c r="V333" s="545"/>
      <c r="W333" s="545"/>
      <c r="X333" s="545"/>
      <c r="Y333" s="545"/>
      <c r="Z333" s="545"/>
      <c r="AA333" s="545"/>
      <c r="AB333" s="545"/>
      <c r="AC333" s="545"/>
      <c r="AD333" s="545"/>
      <c r="AE333" s="545"/>
      <c r="AF333" s="545"/>
      <c r="AG333" s="545"/>
      <c r="AH333" s="545"/>
      <c r="AI333" s="545"/>
      <c r="AJ333" s="545"/>
      <c r="CT333" s="7"/>
      <c r="CU333" s="7"/>
      <c r="CV333" s="7"/>
      <c r="CW333" s="7"/>
      <c r="CX333" s="7"/>
    </row>
    <row r="334" spans="1:102" s="24" customFormat="1" ht="18" customHeight="1">
      <c r="A334" s="25" t="s">
        <v>136</v>
      </c>
      <c r="C334" s="545"/>
      <c r="D334" s="545"/>
      <c r="E334" s="545"/>
      <c r="F334" s="545"/>
      <c r="G334" s="545"/>
      <c r="H334" s="545"/>
      <c r="I334" s="545"/>
      <c r="J334" s="545"/>
      <c r="K334" s="545"/>
      <c r="L334" s="545"/>
      <c r="M334" s="545"/>
      <c r="N334" s="545"/>
      <c r="O334" s="545"/>
      <c r="P334" s="545"/>
      <c r="Q334" s="545"/>
      <c r="R334" s="545"/>
      <c r="S334" s="545"/>
      <c r="T334" s="545"/>
      <c r="U334" s="545"/>
      <c r="V334" s="545"/>
      <c r="W334" s="545"/>
      <c r="X334" s="545"/>
      <c r="Y334" s="545"/>
      <c r="Z334" s="545"/>
      <c r="AA334" s="545"/>
      <c r="AB334" s="545"/>
      <c r="AC334" s="545"/>
      <c r="AD334" s="545"/>
      <c r="AE334" s="545"/>
      <c r="AF334" s="545"/>
      <c r="AG334" s="545"/>
      <c r="AH334" s="545"/>
      <c r="AI334" s="545"/>
      <c r="AJ334" s="545"/>
      <c r="CT334" s="7"/>
      <c r="CU334" s="7"/>
      <c r="CV334" s="7"/>
      <c r="CW334" s="7"/>
      <c r="CX334" s="7"/>
    </row>
    <row r="335" spans="1:102" s="24" customFormat="1" ht="18" customHeight="1">
      <c r="A335" s="25" t="s">
        <v>137</v>
      </c>
      <c r="C335" s="545"/>
      <c r="D335" s="545"/>
      <c r="E335" s="545"/>
      <c r="F335" s="545"/>
      <c r="G335" s="545"/>
      <c r="H335" s="545"/>
      <c r="I335" s="545"/>
      <c r="J335" s="545"/>
      <c r="K335" s="545"/>
      <c r="L335" s="545"/>
      <c r="M335" s="545"/>
      <c r="N335" s="545"/>
      <c r="O335" s="545"/>
      <c r="P335" s="545"/>
      <c r="Q335" s="545"/>
      <c r="R335" s="545"/>
      <c r="S335" s="545"/>
      <c r="T335" s="545"/>
      <c r="U335" s="545"/>
      <c r="V335" s="545"/>
      <c r="W335" s="545"/>
      <c r="X335" s="545"/>
      <c r="Y335" s="545"/>
      <c r="Z335" s="545"/>
      <c r="AA335" s="545"/>
      <c r="AB335" s="545"/>
      <c r="AC335" s="545"/>
      <c r="AD335" s="545"/>
      <c r="AE335" s="545"/>
      <c r="AF335" s="545"/>
      <c r="AG335" s="545"/>
      <c r="AH335" s="545"/>
      <c r="AI335" s="545"/>
      <c r="AJ335" s="545"/>
      <c r="CT335" s="7"/>
      <c r="CU335" s="7"/>
      <c r="CV335" s="7"/>
      <c r="CW335" s="7"/>
      <c r="CX335" s="7"/>
    </row>
    <row r="336" spans="1:102" s="24" customFormat="1" ht="18" customHeight="1">
      <c r="A336" s="25" t="s">
        <v>140</v>
      </c>
      <c r="C336" s="545"/>
      <c r="D336" s="545"/>
      <c r="E336" s="545"/>
      <c r="F336" s="545"/>
      <c r="G336" s="545"/>
      <c r="H336" s="545"/>
      <c r="I336" s="545"/>
      <c r="J336" s="545"/>
      <c r="K336" s="545"/>
      <c r="L336" s="545"/>
      <c r="M336" s="545"/>
      <c r="N336" s="545"/>
      <c r="O336" s="545"/>
      <c r="P336" s="545"/>
      <c r="Q336" s="545"/>
      <c r="R336" s="545"/>
      <c r="S336" s="545"/>
      <c r="T336" s="545"/>
      <c r="U336" s="545"/>
      <c r="V336" s="545"/>
      <c r="W336" s="545"/>
      <c r="X336" s="545"/>
      <c r="Y336" s="545"/>
      <c r="Z336" s="545"/>
      <c r="AA336" s="545"/>
      <c r="AB336" s="545"/>
      <c r="AC336" s="545"/>
      <c r="AD336" s="545"/>
      <c r="AE336" s="545"/>
      <c r="AF336" s="545"/>
      <c r="AG336" s="545"/>
      <c r="AH336" s="545"/>
      <c r="AI336" s="545"/>
      <c r="AJ336" s="545"/>
      <c r="CT336" s="7"/>
      <c r="CU336" s="7"/>
      <c r="CV336" s="7"/>
      <c r="CW336" s="7"/>
      <c r="CX336" s="7"/>
    </row>
    <row r="337" spans="1:102" s="24" customFormat="1" ht="18" customHeight="1">
      <c r="A337" s="25" t="s">
        <v>143</v>
      </c>
      <c r="C337" s="545"/>
      <c r="D337" s="545"/>
      <c r="E337" s="545"/>
      <c r="F337" s="545"/>
      <c r="G337" s="545"/>
      <c r="H337" s="545"/>
      <c r="I337" s="545"/>
      <c r="J337" s="545"/>
      <c r="K337" s="545"/>
      <c r="L337" s="545"/>
      <c r="M337" s="545"/>
      <c r="N337" s="545"/>
      <c r="O337" s="545"/>
      <c r="P337" s="545"/>
      <c r="Q337" s="545"/>
      <c r="R337" s="545"/>
      <c r="S337" s="545"/>
      <c r="T337" s="545"/>
      <c r="U337" s="545"/>
      <c r="V337" s="545"/>
      <c r="W337" s="545"/>
      <c r="X337" s="545"/>
      <c r="Y337" s="545"/>
      <c r="Z337" s="545"/>
      <c r="AA337" s="545"/>
      <c r="AB337" s="545"/>
      <c r="AC337" s="545"/>
      <c r="AD337" s="545"/>
      <c r="AE337" s="545"/>
      <c r="AF337" s="545"/>
      <c r="AG337" s="545"/>
      <c r="AH337" s="545"/>
      <c r="AI337" s="545"/>
      <c r="AJ337" s="545"/>
      <c r="CT337" s="7"/>
      <c r="CU337" s="7"/>
      <c r="CV337" s="7"/>
      <c r="CW337" s="7"/>
      <c r="CX337" s="7"/>
    </row>
    <row r="338" spans="98:102" s="24" customFormat="1" ht="14.25">
      <c r="CT338" s="7"/>
      <c r="CU338" s="7"/>
      <c r="CV338" s="7"/>
      <c r="CW338" s="7"/>
      <c r="CX338" s="7"/>
    </row>
    <row r="339" spans="98:102" s="24" customFormat="1" ht="14.25">
      <c r="CT339" s="7"/>
      <c r="CU339" s="7"/>
      <c r="CV339" s="7"/>
      <c r="CW339" s="7"/>
      <c r="CX339" s="7"/>
    </row>
    <row r="340" spans="24:102" s="24" customFormat="1" ht="19.5" customHeight="1">
      <c r="X340" s="157" t="s">
        <v>159</v>
      </c>
      <c r="AB340" s="540"/>
      <c r="AC340" s="540"/>
      <c r="AD340" s="540"/>
      <c r="AE340" s="540"/>
      <c r="AF340" s="540"/>
      <c r="AG340" s="540"/>
      <c r="AH340" s="540"/>
      <c r="AI340" s="540"/>
      <c r="AJ340" s="540"/>
      <c r="AN340" s="556" t="s">
        <v>65</v>
      </c>
      <c r="AO340" s="557"/>
      <c r="AP340" s="557"/>
      <c r="AQ340" s="557"/>
      <c r="AR340" s="558"/>
      <c r="CT340" s="7"/>
      <c r="CU340" s="7"/>
      <c r="CV340" s="7"/>
      <c r="CW340" s="7"/>
      <c r="CX340" s="7"/>
    </row>
    <row r="341" spans="98:102" s="24" customFormat="1" ht="14.25">
      <c r="CT341" s="7"/>
      <c r="CU341" s="7"/>
      <c r="CV341" s="7"/>
      <c r="CW341" s="7"/>
      <c r="CX341" s="7"/>
    </row>
    <row r="342" spans="1:102" s="24" customFormat="1" ht="3.75" customHeight="1">
      <c r="A342" s="32"/>
      <c r="S342" s="32"/>
      <c r="X342" s="65"/>
      <c r="Y342" s="87"/>
      <c r="Z342" s="87"/>
      <c r="AA342" s="87"/>
      <c r="AB342" s="87"/>
      <c r="AC342" s="87"/>
      <c r="AD342" s="87"/>
      <c r="AE342" s="87"/>
      <c r="AF342" s="87"/>
      <c r="AG342" s="87"/>
      <c r="AH342" s="87"/>
      <c r="AI342" s="87"/>
      <c r="AJ342" s="630" t="s">
        <v>227</v>
      </c>
      <c r="AK342" s="631"/>
      <c r="CT342" s="7"/>
      <c r="CU342" s="7"/>
      <c r="CV342" s="7"/>
      <c r="CW342" s="7"/>
      <c r="CX342" s="7"/>
    </row>
    <row r="343" spans="1:102" s="24" customFormat="1" ht="18">
      <c r="A343" s="667" t="s">
        <v>228</v>
      </c>
      <c r="B343" s="667"/>
      <c r="C343" s="667"/>
      <c r="D343" s="667"/>
      <c r="E343" s="667"/>
      <c r="F343" s="667"/>
      <c r="G343" s="667"/>
      <c r="H343" s="667"/>
      <c r="I343" s="667"/>
      <c r="J343" s="667"/>
      <c r="K343" s="667"/>
      <c r="L343" s="667"/>
      <c r="M343" s="667"/>
      <c r="N343" s="667"/>
      <c r="O343" s="667"/>
      <c r="P343" s="667"/>
      <c r="Q343" s="667"/>
      <c r="R343" s="667"/>
      <c r="S343" s="667"/>
      <c r="T343" s="667"/>
      <c r="U343" s="667"/>
      <c r="V343" s="667"/>
      <c r="X343" s="70" t="s">
        <v>69</v>
      </c>
      <c r="Y343" s="23"/>
      <c r="Z343" s="23"/>
      <c r="AA343" s="23"/>
      <c r="AB343" s="23"/>
      <c r="AC343" s="23"/>
      <c r="AD343" s="7"/>
      <c r="AE343" s="71">
        <v>2</v>
      </c>
      <c r="AF343" s="71">
        <v>0</v>
      </c>
      <c r="AG343" s="71">
        <v>0</v>
      </c>
      <c r="AH343" s="72">
        <v>4</v>
      </c>
      <c r="AI343" s="23"/>
      <c r="AJ343" s="632"/>
      <c r="AK343" s="633"/>
      <c r="CT343" s="7"/>
      <c r="CU343" s="7"/>
      <c r="CV343" s="7"/>
      <c r="CW343" s="7"/>
      <c r="CX343" s="7"/>
    </row>
    <row r="344" spans="1:102" s="24" customFormat="1" ht="18" customHeight="1">
      <c r="A344" s="669" t="s">
        <v>229</v>
      </c>
      <c r="B344" s="669"/>
      <c r="C344" s="669"/>
      <c r="D344" s="669"/>
      <c r="E344" s="669"/>
      <c r="F344" s="669"/>
      <c r="G344" s="669"/>
      <c r="H344" s="669"/>
      <c r="I344" s="669"/>
      <c r="J344" s="669"/>
      <c r="K344" s="669"/>
      <c r="L344" s="669"/>
      <c r="M344" s="669"/>
      <c r="N344" s="669"/>
      <c r="O344" s="669"/>
      <c r="P344" s="669"/>
      <c r="Q344" s="669"/>
      <c r="R344" s="669"/>
      <c r="S344" s="669"/>
      <c r="T344" s="669"/>
      <c r="U344" s="669"/>
      <c r="V344" s="669"/>
      <c r="X344" s="70" t="s">
        <v>71</v>
      </c>
      <c r="Y344" s="23"/>
      <c r="Z344" s="23"/>
      <c r="AA344" s="23"/>
      <c r="AB344" s="23"/>
      <c r="AC344" s="23"/>
      <c r="AD344" s="23"/>
      <c r="AE344" s="23"/>
      <c r="AF344" s="7"/>
      <c r="AG344" s="668">
        <f>AF263</f>
        <v>0</v>
      </c>
      <c r="AH344" s="668"/>
      <c r="AI344" s="668"/>
      <c r="AJ344" s="23"/>
      <c r="AK344" s="79"/>
      <c r="AO344" s="7"/>
      <c r="AP344" s="7"/>
      <c r="AQ344" s="7"/>
      <c r="CT344" s="7"/>
      <c r="CU344" s="7"/>
      <c r="CV344" s="7"/>
      <c r="CW344" s="7"/>
      <c r="CX344" s="7"/>
    </row>
    <row r="345" spans="1:102" s="24" customFormat="1" ht="18" customHeight="1">
      <c r="A345" s="669"/>
      <c r="B345" s="669"/>
      <c r="C345" s="669"/>
      <c r="D345" s="669"/>
      <c r="E345" s="669"/>
      <c r="F345" s="669"/>
      <c r="G345" s="669"/>
      <c r="H345" s="669"/>
      <c r="I345" s="669"/>
      <c r="J345" s="669"/>
      <c r="K345" s="669"/>
      <c r="L345" s="669"/>
      <c r="M345" s="669"/>
      <c r="N345" s="669"/>
      <c r="O345" s="669"/>
      <c r="P345" s="669"/>
      <c r="Q345" s="669"/>
      <c r="R345" s="669"/>
      <c r="S345" s="669"/>
      <c r="T345" s="669"/>
      <c r="U345" s="669"/>
      <c r="V345" s="669"/>
      <c r="X345" s="70" t="s">
        <v>20</v>
      </c>
      <c r="Y345" s="23"/>
      <c r="Z345" s="23"/>
      <c r="AA345" s="23"/>
      <c r="AB345" s="23"/>
      <c r="AC345" s="23"/>
      <c r="AD345" s="23"/>
      <c r="AE345" s="23"/>
      <c r="AF345" s="7"/>
      <c r="AG345" s="668" t="str">
        <f>AF264</f>
        <v>.</v>
      </c>
      <c r="AH345" s="668"/>
      <c r="AI345" s="668"/>
      <c r="AJ345" s="23"/>
      <c r="AK345" s="79"/>
      <c r="AO345" s="7"/>
      <c r="AP345" s="7"/>
      <c r="AQ345" s="7"/>
      <c r="CT345" s="7"/>
      <c r="CU345" s="7"/>
      <c r="CV345" s="7"/>
      <c r="CW345" s="7"/>
      <c r="CX345" s="7"/>
    </row>
    <row r="346" spans="1:104" s="24" customFormat="1" ht="18" customHeight="1">
      <c r="A346" s="669"/>
      <c r="B346" s="669"/>
      <c r="C346" s="669"/>
      <c r="D346" s="669"/>
      <c r="E346" s="669"/>
      <c r="F346" s="669"/>
      <c r="G346" s="669"/>
      <c r="H346" s="669"/>
      <c r="I346" s="669"/>
      <c r="J346" s="669"/>
      <c r="K346" s="669"/>
      <c r="L346" s="669"/>
      <c r="M346" s="669"/>
      <c r="N346" s="669"/>
      <c r="O346" s="669"/>
      <c r="P346" s="669"/>
      <c r="Q346" s="669"/>
      <c r="R346" s="669"/>
      <c r="S346" s="669"/>
      <c r="T346" s="669"/>
      <c r="U346" s="669"/>
      <c r="V346" s="669"/>
      <c r="X346" s="70" t="s">
        <v>168</v>
      </c>
      <c r="Y346" s="23"/>
      <c r="Z346" s="23"/>
      <c r="AB346" s="7"/>
      <c r="AC346" s="668" t="str">
        <f>AA265</f>
        <v>.</v>
      </c>
      <c r="AD346" s="668"/>
      <c r="AE346" s="668"/>
      <c r="AF346" s="668"/>
      <c r="AG346" s="668"/>
      <c r="AH346" s="668"/>
      <c r="AI346" s="668"/>
      <c r="AJ346" s="23"/>
      <c r="AK346" s="79"/>
      <c r="AN346" s="7"/>
      <c r="AO346" s="7"/>
      <c r="AP346" s="7"/>
      <c r="AQ346" s="7"/>
      <c r="AR346" s="7"/>
      <c r="CT346" s="7"/>
      <c r="CU346" s="7"/>
      <c r="CV346" s="7"/>
      <c r="CW346" s="7"/>
      <c r="CX346" s="7"/>
      <c r="CY346" s="7"/>
      <c r="CZ346" s="7"/>
    </row>
    <row r="347" spans="1:104" s="24" customFormat="1" ht="18" customHeight="1">
      <c r="A347" s="634" t="s">
        <v>182</v>
      </c>
      <c r="B347" s="634"/>
      <c r="C347" s="634"/>
      <c r="D347" s="634"/>
      <c r="E347" s="634"/>
      <c r="F347" s="634"/>
      <c r="G347" s="634"/>
      <c r="H347" s="634"/>
      <c r="I347" s="634"/>
      <c r="J347" s="634"/>
      <c r="K347" s="634"/>
      <c r="L347" s="634"/>
      <c r="M347" s="634"/>
      <c r="N347" s="634"/>
      <c r="O347" s="634"/>
      <c r="P347" s="634"/>
      <c r="Q347" s="634"/>
      <c r="R347" s="634"/>
      <c r="S347" s="634"/>
      <c r="T347" s="634"/>
      <c r="U347" s="634"/>
      <c r="V347" s="634"/>
      <c r="X347" s="70" t="s">
        <v>230</v>
      </c>
      <c r="Y347" s="23"/>
      <c r="Z347" s="23"/>
      <c r="AB347" s="7"/>
      <c r="AC347" s="668" t="str">
        <f>AA266</f>
        <v>.</v>
      </c>
      <c r="AD347" s="668"/>
      <c r="AE347" s="668"/>
      <c r="AF347" s="668"/>
      <c r="AG347" s="668"/>
      <c r="AH347" s="668"/>
      <c r="AI347" s="668"/>
      <c r="AJ347" s="23"/>
      <c r="AK347" s="79"/>
      <c r="AN347" s="7"/>
      <c r="AO347" s="7"/>
      <c r="AP347" s="7"/>
      <c r="AQ347" s="7"/>
      <c r="AR347" s="7"/>
      <c r="CT347" s="7"/>
      <c r="CU347" s="7"/>
      <c r="CV347" s="7"/>
      <c r="CW347" s="7"/>
      <c r="CX347" s="7"/>
      <c r="CY347" s="7"/>
      <c r="CZ347" s="7"/>
    </row>
    <row r="348" spans="1:102" s="24" customFormat="1" ht="14.25">
      <c r="A348" s="634" t="s">
        <v>74</v>
      </c>
      <c r="B348" s="634"/>
      <c r="C348" s="634"/>
      <c r="D348" s="634"/>
      <c r="E348" s="634"/>
      <c r="F348" s="634"/>
      <c r="G348" s="634"/>
      <c r="H348" s="634"/>
      <c r="I348" s="634"/>
      <c r="J348" s="634"/>
      <c r="K348" s="634"/>
      <c r="L348" s="634"/>
      <c r="M348" s="634"/>
      <c r="N348" s="634"/>
      <c r="O348" s="634"/>
      <c r="P348" s="634"/>
      <c r="Q348" s="634"/>
      <c r="R348" s="634"/>
      <c r="S348" s="634"/>
      <c r="T348" s="634"/>
      <c r="U348" s="634"/>
      <c r="V348" s="634"/>
      <c r="X348" s="83"/>
      <c r="Y348" s="84"/>
      <c r="Z348" s="84"/>
      <c r="AA348" s="144"/>
      <c r="AB348" s="144"/>
      <c r="AC348" s="144"/>
      <c r="AD348" s="144"/>
      <c r="AE348" s="144"/>
      <c r="AF348" s="144"/>
      <c r="AG348" s="144"/>
      <c r="AH348" s="148"/>
      <c r="AI348" s="84"/>
      <c r="AJ348" s="84"/>
      <c r="AK348" s="86"/>
      <c r="CT348" s="7"/>
      <c r="CU348" s="7"/>
      <c r="CV348" s="7"/>
      <c r="CW348" s="7"/>
      <c r="CX348" s="7"/>
    </row>
    <row r="349" spans="1:102" s="24" customFormat="1" ht="6" customHeight="1">
      <c r="A349" s="175"/>
      <c r="B349" s="175"/>
      <c r="C349" s="175"/>
      <c r="D349" s="175"/>
      <c r="E349" s="175"/>
      <c r="F349" s="175"/>
      <c r="G349" s="175"/>
      <c r="H349" s="175"/>
      <c r="I349" s="175"/>
      <c r="J349" s="175"/>
      <c r="K349" s="175"/>
      <c r="L349" s="175"/>
      <c r="M349" s="175"/>
      <c r="N349" s="175"/>
      <c r="O349" s="175"/>
      <c r="P349" s="175"/>
      <c r="Q349" s="175"/>
      <c r="R349" s="175"/>
      <c r="S349" s="175"/>
      <c r="T349" s="175"/>
      <c r="U349" s="175"/>
      <c r="V349" s="175"/>
      <c r="X349" s="23"/>
      <c r="Y349" s="23"/>
      <c r="Z349" s="23"/>
      <c r="AA349" s="38"/>
      <c r="AB349" s="38"/>
      <c r="AC349" s="38"/>
      <c r="AD349" s="38"/>
      <c r="AE349" s="38"/>
      <c r="AF349" s="38"/>
      <c r="AG349" s="38"/>
      <c r="AH349" s="149"/>
      <c r="AI349" s="23"/>
      <c r="AJ349" s="23"/>
      <c r="AK349" s="23"/>
      <c r="CT349" s="7"/>
      <c r="CU349" s="7"/>
      <c r="CV349" s="7"/>
      <c r="CW349" s="7"/>
      <c r="CX349" s="7"/>
    </row>
    <row r="350" spans="1:102" s="24" customFormat="1" ht="3.75" customHeight="1">
      <c r="A350" s="176"/>
      <c r="B350" s="177"/>
      <c r="C350" s="177"/>
      <c r="D350" s="177"/>
      <c r="E350" s="177"/>
      <c r="F350" s="177"/>
      <c r="G350" s="177"/>
      <c r="H350" s="177"/>
      <c r="I350" s="177"/>
      <c r="J350" s="177"/>
      <c r="K350" s="177"/>
      <c r="L350" s="177"/>
      <c r="M350" s="177"/>
      <c r="N350" s="177"/>
      <c r="O350" s="177"/>
      <c r="P350" s="177"/>
      <c r="Q350" s="177"/>
      <c r="R350" s="177"/>
      <c r="S350" s="177"/>
      <c r="T350" s="177"/>
      <c r="U350" s="177"/>
      <c r="V350" s="177"/>
      <c r="W350" s="66"/>
      <c r="X350" s="66"/>
      <c r="Y350" s="66"/>
      <c r="Z350" s="66"/>
      <c r="AA350" s="152"/>
      <c r="AB350" s="152"/>
      <c r="AC350" s="152"/>
      <c r="AD350" s="152"/>
      <c r="AE350" s="152"/>
      <c r="AF350" s="152"/>
      <c r="AG350" s="152"/>
      <c r="AH350" s="153"/>
      <c r="AI350" s="66"/>
      <c r="AJ350" s="66"/>
      <c r="AK350" s="154"/>
      <c r="CT350" s="7"/>
      <c r="CU350" s="7"/>
      <c r="CV350" s="7"/>
      <c r="CW350" s="7"/>
      <c r="CX350" s="7"/>
    </row>
    <row r="351" spans="1:102" s="24" customFormat="1" ht="14.25" customHeight="1">
      <c r="A351" s="178"/>
      <c r="B351" s="179"/>
      <c r="C351" s="179"/>
      <c r="D351" s="179"/>
      <c r="E351" s="179"/>
      <c r="F351" s="179"/>
      <c r="G351" s="180" t="s">
        <v>231</v>
      </c>
      <c r="H351" s="179"/>
      <c r="I351" s="179"/>
      <c r="J351" s="179"/>
      <c r="K351" s="179"/>
      <c r="L351" s="179"/>
      <c r="M351" s="179"/>
      <c r="N351" s="179"/>
      <c r="O351" s="179"/>
      <c r="P351" s="179"/>
      <c r="Q351" s="179"/>
      <c r="R351" s="179"/>
      <c r="S351" s="179"/>
      <c r="T351" s="179"/>
      <c r="U351" s="6"/>
      <c r="V351" s="179"/>
      <c r="W351" s="23"/>
      <c r="X351" s="23"/>
      <c r="Y351" s="644" t="s">
        <v>232</v>
      </c>
      <c r="Z351" s="644"/>
      <c r="AA351" s="38"/>
      <c r="AB351" s="643" t="s">
        <v>233</v>
      </c>
      <c r="AC351" s="643"/>
      <c r="AD351" s="643"/>
      <c r="AE351" s="643"/>
      <c r="AF351" s="38"/>
      <c r="AG351" s="643" t="s">
        <v>233</v>
      </c>
      <c r="AH351" s="643"/>
      <c r="AI351" s="643"/>
      <c r="AJ351" s="643"/>
      <c r="AK351" s="79"/>
      <c r="CT351" s="7"/>
      <c r="CU351" s="7"/>
      <c r="CV351" s="7"/>
      <c r="CW351" s="7"/>
      <c r="CX351" s="7"/>
    </row>
    <row r="352" spans="1:102" s="24" customFormat="1" ht="14.25">
      <c r="A352" s="182"/>
      <c r="B352" s="179"/>
      <c r="C352" s="179"/>
      <c r="D352" s="179"/>
      <c r="E352" s="179"/>
      <c r="F352" s="179"/>
      <c r="G352" s="179"/>
      <c r="H352" s="179"/>
      <c r="I352" s="179"/>
      <c r="J352" s="179"/>
      <c r="K352" s="179"/>
      <c r="L352" s="179"/>
      <c r="M352" s="179"/>
      <c r="N352" s="179"/>
      <c r="O352" s="179"/>
      <c r="P352" s="179"/>
      <c r="Q352" s="179"/>
      <c r="R352" s="179"/>
      <c r="S352" s="179"/>
      <c r="T352" s="179"/>
      <c r="U352" s="179"/>
      <c r="V352" s="179"/>
      <c r="W352" s="23"/>
      <c r="X352" s="23"/>
      <c r="Y352" s="644"/>
      <c r="Z352" s="644"/>
      <c r="AA352" s="38"/>
      <c r="AB352" s="643"/>
      <c r="AC352" s="643"/>
      <c r="AD352" s="643"/>
      <c r="AE352" s="643"/>
      <c r="AF352" s="38"/>
      <c r="AG352" s="643"/>
      <c r="AH352" s="643"/>
      <c r="AI352" s="643"/>
      <c r="AJ352" s="643"/>
      <c r="AK352" s="79"/>
      <c r="CT352" s="7"/>
      <c r="CU352" s="7"/>
      <c r="CV352" s="7"/>
      <c r="CW352" s="7"/>
      <c r="CX352" s="7"/>
    </row>
    <row r="353" spans="1:102" s="24" customFormat="1" ht="3.75" customHeight="1">
      <c r="A353" s="183"/>
      <c r="B353" s="184"/>
      <c r="C353" s="184"/>
      <c r="D353" s="184"/>
      <c r="E353" s="184"/>
      <c r="F353" s="184"/>
      <c r="G353" s="184"/>
      <c r="H353" s="184"/>
      <c r="I353" s="184"/>
      <c r="J353" s="184"/>
      <c r="K353" s="184"/>
      <c r="L353" s="184"/>
      <c r="M353" s="184"/>
      <c r="N353" s="184"/>
      <c r="O353" s="184"/>
      <c r="P353" s="184"/>
      <c r="Q353" s="184"/>
      <c r="R353" s="184"/>
      <c r="S353" s="184"/>
      <c r="T353" s="184"/>
      <c r="U353" s="184"/>
      <c r="V353" s="184"/>
      <c r="W353" s="84"/>
      <c r="X353" s="84"/>
      <c r="Y353" s="84"/>
      <c r="Z353" s="84"/>
      <c r="AA353" s="144"/>
      <c r="AB353" s="144"/>
      <c r="AC353" s="144"/>
      <c r="AD353" s="144"/>
      <c r="AE353" s="144"/>
      <c r="AF353" s="144"/>
      <c r="AG353" s="144"/>
      <c r="AH353" s="148"/>
      <c r="AI353" s="84"/>
      <c r="AJ353" s="84"/>
      <c r="AK353" s="86"/>
      <c r="CT353" s="7"/>
      <c r="CU353" s="7"/>
      <c r="CV353" s="7"/>
      <c r="CW353" s="7"/>
      <c r="CX353" s="7"/>
    </row>
    <row r="354" spans="1:102" s="24" customFormat="1" ht="6" customHeight="1">
      <c r="A354" s="175"/>
      <c r="B354" s="175"/>
      <c r="C354" s="175"/>
      <c r="D354" s="175"/>
      <c r="E354" s="175"/>
      <c r="F354" s="175"/>
      <c r="G354" s="175"/>
      <c r="H354" s="175"/>
      <c r="I354" s="175"/>
      <c r="J354" s="175"/>
      <c r="K354" s="175"/>
      <c r="L354" s="175"/>
      <c r="M354" s="175"/>
      <c r="N354" s="175"/>
      <c r="O354" s="175"/>
      <c r="P354" s="175"/>
      <c r="Q354" s="175"/>
      <c r="R354" s="175"/>
      <c r="S354" s="175"/>
      <c r="T354" s="175"/>
      <c r="U354" s="175"/>
      <c r="V354" s="175"/>
      <c r="X354" s="23"/>
      <c r="Y354" s="23"/>
      <c r="Z354" s="23"/>
      <c r="AA354" s="38"/>
      <c r="AB354" s="38"/>
      <c r="AC354" s="38"/>
      <c r="AD354" s="38"/>
      <c r="AE354" s="38"/>
      <c r="AF354" s="38"/>
      <c r="AG354" s="38"/>
      <c r="AH354" s="149"/>
      <c r="AI354" s="23"/>
      <c r="AJ354" s="23"/>
      <c r="AK354" s="23"/>
      <c r="CT354" s="7"/>
      <c r="CU354" s="7"/>
      <c r="CV354" s="7"/>
      <c r="CW354" s="7"/>
      <c r="CX354" s="7"/>
    </row>
    <row r="355" spans="1:102" s="24" customFormat="1" ht="14.25">
      <c r="A355" s="185" t="s">
        <v>78</v>
      </c>
      <c r="B355" s="186" t="s">
        <v>234</v>
      </c>
      <c r="C355" s="189"/>
      <c r="D355" s="189"/>
      <c r="E355" s="189"/>
      <c r="F355" s="189"/>
      <c r="G355" s="189"/>
      <c r="H355" s="189"/>
      <c r="I355" s="189"/>
      <c r="J355" s="189"/>
      <c r="K355" s="189"/>
      <c r="L355" s="189"/>
      <c r="M355" s="189"/>
      <c r="N355" s="189"/>
      <c r="O355" s="189"/>
      <c r="P355" s="189"/>
      <c r="Q355" s="189"/>
      <c r="R355" s="189"/>
      <c r="S355" s="189"/>
      <c r="T355" s="189"/>
      <c r="U355" s="189"/>
      <c r="V355" s="189"/>
      <c r="W355" s="190"/>
      <c r="X355" s="191"/>
      <c r="Y355" s="7"/>
      <c r="Z355" s="7"/>
      <c r="AA355" s="191"/>
      <c r="AB355" s="191"/>
      <c r="AC355" s="191"/>
      <c r="AD355" s="191"/>
      <c r="AE355" s="191"/>
      <c r="AF355" s="191"/>
      <c r="AG355" s="191"/>
      <c r="AH355" s="191"/>
      <c r="AI355" s="191"/>
      <c r="AJ355" s="191"/>
      <c r="AK355" s="191"/>
      <c r="CT355" s="7"/>
      <c r="CU355" s="7"/>
      <c r="CV355" s="7"/>
      <c r="CW355" s="7"/>
      <c r="CX355" s="7"/>
    </row>
    <row r="356" spans="1:102" s="24" customFormat="1" ht="7.5" customHeight="1">
      <c r="A356" s="185"/>
      <c r="B356" s="186"/>
      <c r="C356" s="189"/>
      <c r="D356" s="189"/>
      <c r="E356" s="189"/>
      <c r="F356" s="189"/>
      <c r="G356" s="189"/>
      <c r="H356" s="189"/>
      <c r="I356" s="189"/>
      <c r="J356" s="189"/>
      <c r="K356" s="189"/>
      <c r="L356" s="189"/>
      <c r="M356" s="189"/>
      <c r="N356" s="189"/>
      <c r="O356" s="189"/>
      <c r="P356" s="189"/>
      <c r="Q356" s="189"/>
      <c r="R356" s="189"/>
      <c r="S356" s="189"/>
      <c r="T356" s="189"/>
      <c r="U356" s="189"/>
      <c r="V356" s="189"/>
      <c r="W356" s="190"/>
      <c r="X356" s="191"/>
      <c r="Y356" s="7"/>
      <c r="Z356" s="7"/>
      <c r="AA356" s="191"/>
      <c r="AB356" s="191"/>
      <c r="AC356" s="191"/>
      <c r="AD356" s="191"/>
      <c r="AE356" s="191"/>
      <c r="AF356" s="191"/>
      <c r="AG356" s="191"/>
      <c r="AH356" s="191"/>
      <c r="AI356" s="191"/>
      <c r="AJ356" s="191"/>
      <c r="AK356" s="191"/>
      <c r="CT356" s="7"/>
      <c r="CU356" s="7"/>
      <c r="CV356" s="7"/>
      <c r="CW356" s="7"/>
      <c r="CX356" s="7"/>
    </row>
    <row r="357" spans="1:102" s="24" customFormat="1" ht="13.5" customHeight="1">
      <c r="A357" s="189"/>
      <c r="B357" s="189" t="s">
        <v>235</v>
      </c>
      <c r="C357" s="189" t="s">
        <v>236</v>
      </c>
      <c r="D357" s="189"/>
      <c r="E357" s="189"/>
      <c r="F357" s="189"/>
      <c r="G357" s="189"/>
      <c r="H357" s="189"/>
      <c r="I357" s="189"/>
      <c r="J357" s="189"/>
      <c r="K357" s="189"/>
      <c r="L357" s="189"/>
      <c r="M357" s="189"/>
      <c r="N357" s="189"/>
      <c r="O357" s="189"/>
      <c r="P357" s="189"/>
      <c r="Q357" s="189"/>
      <c r="R357" s="189"/>
      <c r="S357" s="189"/>
      <c r="T357" s="189"/>
      <c r="U357" s="189"/>
      <c r="V357" s="189"/>
      <c r="W357" s="190"/>
      <c r="X357" s="191"/>
      <c r="Y357" s="577">
        <v>3199</v>
      </c>
      <c r="Z357" s="578"/>
      <c r="AA357" s="191"/>
      <c r="AB357" s="191"/>
      <c r="AC357" s="191"/>
      <c r="AD357" s="191"/>
      <c r="AE357" s="191"/>
      <c r="AF357" s="191"/>
      <c r="AG357" s="776"/>
      <c r="AH357" s="602"/>
      <c r="AI357" s="602"/>
      <c r="AJ357" s="602"/>
      <c r="AK357" s="191"/>
      <c r="CT357" s="7"/>
      <c r="CU357" s="7"/>
      <c r="CV357" s="7"/>
      <c r="CW357" s="7"/>
      <c r="CX357" s="7"/>
    </row>
    <row r="358" spans="1:102" s="24" customFormat="1" ht="9.75" customHeight="1">
      <c r="A358" s="189"/>
      <c r="B358" s="189"/>
      <c r="C358" s="189"/>
      <c r="D358" s="189"/>
      <c r="E358" s="189"/>
      <c r="F358" s="189"/>
      <c r="G358" s="189"/>
      <c r="H358" s="189"/>
      <c r="I358" s="189"/>
      <c r="J358" s="189"/>
      <c r="K358" s="189"/>
      <c r="L358" s="189"/>
      <c r="M358" s="189"/>
      <c r="N358" s="189"/>
      <c r="O358" s="189"/>
      <c r="P358" s="189"/>
      <c r="Q358" s="189"/>
      <c r="R358" s="189"/>
      <c r="S358" s="189"/>
      <c r="T358" s="189"/>
      <c r="U358" s="189"/>
      <c r="V358" s="189"/>
      <c r="W358" s="190"/>
      <c r="X358" s="191"/>
      <c r="Y358" s="95"/>
      <c r="Z358" s="95"/>
      <c r="AA358" s="191"/>
      <c r="AB358" s="191"/>
      <c r="AC358" s="191"/>
      <c r="AD358" s="191"/>
      <c r="AE358" s="191"/>
      <c r="AF358" s="191"/>
      <c r="AG358" s="95"/>
      <c r="AH358" s="95"/>
      <c r="AI358" s="95"/>
      <c r="AJ358" s="95"/>
      <c r="AK358" s="191"/>
      <c r="CT358" s="7"/>
      <c r="CU358" s="7"/>
      <c r="CV358" s="7"/>
      <c r="CW358" s="7"/>
      <c r="CX358" s="7"/>
    </row>
    <row r="359" spans="1:102" s="24" customFormat="1" ht="14.25">
      <c r="A359" s="189"/>
      <c r="B359" s="189" t="s">
        <v>237</v>
      </c>
      <c r="C359" s="666" t="s">
        <v>238</v>
      </c>
      <c r="D359" s="666"/>
      <c r="E359" s="666"/>
      <c r="F359" s="666"/>
      <c r="G359" s="666"/>
      <c r="H359" s="666"/>
      <c r="I359" s="666"/>
      <c r="J359" s="666"/>
      <c r="K359" s="666"/>
      <c r="L359" s="666"/>
      <c r="M359" s="666"/>
      <c r="N359" s="666"/>
      <c r="O359" s="666"/>
      <c r="P359" s="666"/>
      <c r="Q359" s="666"/>
      <c r="R359" s="666"/>
      <c r="S359" s="666"/>
      <c r="T359" s="666"/>
      <c r="U359" s="666"/>
      <c r="V359" s="666"/>
      <c r="W359" s="190"/>
      <c r="X359" s="191"/>
      <c r="Y359" s="7"/>
      <c r="Z359" s="7"/>
      <c r="AA359" s="191"/>
      <c r="AB359" s="191"/>
      <c r="AC359" s="191"/>
      <c r="AD359" s="191"/>
      <c r="AE359" s="191"/>
      <c r="AF359" s="191"/>
      <c r="AG359" s="191"/>
      <c r="AH359" s="191"/>
      <c r="AI359" s="191"/>
      <c r="AJ359" s="191"/>
      <c r="AK359" s="191"/>
      <c r="CT359" s="7"/>
      <c r="CU359" s="7"/>
      <c r="CV359" s="7"/>
      <c r="CW359" s="7"/>
      <c r="CX359" s="7"/>
    </row>
    <row r="360" spans="1:102" s="24" customFormat="1" ht="12.75" customHeight="1">
      <c r="A360" s="189"/>
      <c r="B360" s="189"/>
      <c r="C360" s="666"/>
      <c r="D360" s="666"/>
      <c r="E360" s="666"/>
      <c r="F360" s="666"/>
      <c r="G360" s="666"/>
      <c r="H360" s="666"/>
      <c r="I360" s="666"/>
      <c r="J360" s="666"/>
      <c r="K360" s="666"/>
      <c r="L360" s="666"/>
      <c r="M360" s="666"/>
      <c r="N360" s="666"/>
      <c r="O360" s="666"/>
      <c r="P360" s="666"/>
      <c r="Q360" s="666"/>
      <c r="R360" s="666"/>
      <c r="S360" s="666"/>
      <c r="T360" s="666"/>
      <c r="U360" s="666"/>
      <c r="V360" s="666"/>
      <c r="W360" s="190"/>
      <c r="X360" s="191"/>
      <c r="Y360" s="577">
        <v>3196</v>
      </c>
      <c r="Z360" s="578"/>
      <c r="AA360" s="191"/>
      <c r="AB360" s="191"/>
      <c r="AC360" s="191"/>
      <c r="AD360" s="191"/>
      <c r="AE360" s="191"/>
      <c r="AF360" s="191"/>
      <c r="AG360" s="547"/>
      <c r="AH360" s="547"/>
      <c r="AI360" s="547"/>
      <c r="AJ360" s="547"/>
      <c r="AK360" s="191"/>
      <c r="CT360" s="7"/>
      <c r="CU360" s="7"/>
      <c r="CV360" s="7"/>
      <c r="CW360" s="7"/>
      <c r="CX360" s="7"/>
    </row>
    <row r="361" spans="1:102" s="24" customFormat="1" ht="9.75" customHeight="1">
      <c r="A361" s="189"/>
      <c r="B361" s="189"/>
      <c r="C361" s="192"/>
      <c r="D361" s="192"/>
      <c r="E361" s="192"/>
      <c r="F361" s="192"/>
      <c r="G361" s="192"/>
      <c r="H361" s="192"/>
      <c r="I361" s="192"/>
      <c r="J361" s="192"/>
      <c r="K361" s="192"/>
      <c r="L361" s="192"/>
      <c r="M361" s="192"/>
      <c r="N361" s="192"/>
      <c r="O361" s="192"/>
      <c r="P361" s="192"/>
      <c r="Q361" s="192"/>
      <c r="R361" s="192"/>
      <c r="S361" s="192"/>
      <c r="T361" s="192"/>
      <c r="U361" s="189"/>
      <c r="V361" s="189"/>
      <c r="W361" s="190"/>
      <c r="X361" s="191"/>
      <c r="Y361" s="191"/>
      <c r="Z361" s="191"/>
      <c r="AA361" s="191"/>
      <c r="AB361" s="191"/>
      <c r="AC361" s="191"/>
      <c r="AD361" s="191"/>
      <c r="AE361" s="191"/>
      <c r="AF361" s="191"/>
      <c r="AG361" s="191"/>
      <c r="AH361" s="191"/>
      <c r="AI361" s="191"/>
      <c r="AJ361" s="191"/>
      <c r="AK361" s="191"/>
      <c r="CT361" s="7"/>
      <c r="CU361" s="7"/>
      <c r="CV361" s="7"/>
      <c r="CW361" s="7"/>
      <c r="CX361" s="7"/>
    </row>
    <row r="362" spans="1:102" s="24" customFormat="1" ht="14.25">
      <c r="A362" s="189"/>
      <c r="B362" s="189" t="s">
        <v>239</v>
      </c>
      <c r="C362" s="189" t="s">
        <v>240</v>
      </c>
      <c r="D362" s="189"/>
      <c r="E362" s="189"/>
      <c r="F362" s="189"/>
      <c r="G362" s="189"/>
      <c r="H362" s="189"/>
      <c r="I362" s="189"/>
      <c r="J362" s="189"/>
      <c r="K362" s="189"/>
      <c r="L362" s="189"/>
      <c r="M362" s="189"/>
      <c r="N362" s="189"/>
      <c r="O362" s="189"/>
      <c r="P362" s="189"/>
      <c r="Q362" s="189"/>
      <c r="R362" s="189"/>
      <c r="S362" s="189"/>
      <c r="T362" s="189"/>
      <c r="U362" s="189"/>
      <c r="V362" s="189"/>
      <c r="W362" s="190"/>
      <c r="X362" s="191"/>
      <c r="Y362" s="577">
        <v>3195</v>
      </c>
      <c r="Z362" s="578"/>
      <c r="AA362" s="191"/>
      <c r="AB362" s="191"/>
      <c r="AC362" s="191"/>
      <c r="AD362" s="191"/>
      <c r="AE362" s="191"/>
      <c r="AF362" s="191"/>
      <c r="AG362" s="547"/>
      <c r="AH362" s="547"/>
      <c r="AI362" s="547"/>
      <c r="AJ362" s="547"/>
      <c r="AK362" s="191"/>
      <c r="CT362" s="7"/>
      <c r="CU362" s="7"/>
      <c r="CV362" s="7"/>
      <c r="CW362" s="7"/>
      <c r="CX362" s="7"/>
    </row>
    <row r="363" spans="1:102" s="24" customFormat="1" ht="9.75" customHeight="1">
      <c r="A363" s="189"/>
      <c r="B363" s="189"/>
      <c r="C363" s="189"/>
      <c r="D363" s="189"/>
      <c r="E363" s="189"/>
      <c r="F363" s="189"/>
      <c r="G363" s="189"/>
      <c r="H363" s="189"/>
      <c r="I363" s="189"/>
      <c r="J363" s="189"/>
      <c r="K363" s="189"/>
      <c r="L363" s="189"/>
      <c r="M363" s="189"/>
      <c r="N363" s="189"/>
      <c r="O363" s="189"/>
      <c r="P363" s="189"/>
      <c r="Q363" s="189"/>
      <c r="R363" s="189"/>
      <c r="S363" s="189"/>
      <c r="T363" s="189"/>
      <c r="U363" s="189"/>
      <c r="V363" s="189"/>
      <c r="W363" s="190"/>
      <c r="X363" s="191"/>
      <c r="Y363" s="191"/>
      <c r="Z363" s="191"/>
      <c r="AA363" s="191"/>
      <c r="AB363" s="191"/>
      <c r="AC363" s="191"/>
      <c r="AD363" s="191"/>
      <c r="AE363" s="191"/>
      <c r="AF363" s="191"/>
      <c r="AG363" s="191"/>
      <c r="AH363" s="191"/>
      <c r="AI363" s="191"/>
      <c r="AJ363" s="191"/>
      <c r="AK363" s="191"/>
      <c r="CT363" s="7"/>
      <c r="CU363" s="7"/>
      <c r="CV363" s="7"/>
      <c r="CW363" s="7"/>
      <c r="CX363" s="7"/>
    </row>
    <row r="364" spans="1:102" s="24" customFormat="1" ht="12.75" customHeight="1">
      <c r="A364" s="189"/>
      <c r="B364" s="189" t="s">
        <v>241</v>
      </c>
      <c r="C364" s="666" t="s">
        <v>242</v>
      </c>
      <c r="D364" s="666"/>
      <c r="E364" s="666"/>
      <c r="F364" s="666"/>
      <c r="G364" s="666"/>
      <c r="H364" s="666"/>
      <c r="I364" s="666"/>
      <c r="J364" s="666"/>
      <c r="K364" s="666"/>
      <c r="L364" s="666"/>
      <c r="M364" s="666"/>
      <c r="N364" s="666"/>
      <c r="O364" s="666"/>
      <c r="P364" s="666"/>
      <c r="Q364" s="666"/>
      <c r="R364" s="666"/>
      <c r="S364" s="666"/>
      <c r="T364" s="666"/>
      <c r="U364" s="666"/>
      <c r="V364" s="666"/>
      <c r="W364" s="190"/>
      <c r="X364" s="191"/>
      <c r="Y364" s="7"/>
      <c r="Z364" s="7"/>
      <c r="AA364" s="191"/>
      <c r="AB364" s="191"/>
      <c r="AC364" s="191"/>
      <c r="AD364" s="191"/>
      <c r="AE364" s="191"/>
      <c r="AF364" s="191"/>
      <c r="AG364" s="191"/>
      <c r="AH364" s="191"/>
      <c r="AI364" s="191"/>
      <c r="AJ364" s="191"/>
      <c r="AK364" s="191"/>
      <c r="CT364" s="7"/>
      <c r="CU364" s="7"/>
      <c r="CV364" s="7"/>
      <c r="CW364" s="7"/>
      <c r="CX364" s="7"/>
    </row>
    <row r="365" spans="1:102" s="24" customFormat="1" ht="12.75" customHeight="1">
      <c r="A365" s="189"/>
      <c r="B365" s="189"/>
      <c r="C365" s="666"/>
      <c r="D365" s="666"/>
      <c r="E365" s="666"/>
      <c r="F365" s="666"/>
      <c r="G365" s="666"/>
      <c r="H365" s="666"/>
      <c r="I365" s="666"/>
      <c r="J365" s="666"/>
      <c r="K365" s="666"/>
      <c r="L365" s="666"/>
      <c r="M365" s="666"/>
      <c r="N365" s="666"/>
      <c r="O365" s="666"/>
      <c r="P365" s="666"/>
      <c r="Q365" s="666"/>
      <c r="R365" s="666"/>
      <c r="S365" s="666"/>
      <c r="T365" s="666"/>
      <c r="U365" s="666"/>
      <c r="V365" s="666"/>
      <c r="W365" s="190"/>
      <c r="X365" s="191"/>
      <c r="Y365" s="577">
        <v>3097</v>
      </c>
      <c r="Z365" s="578"/>
      <c r="AA365" s="191"/>
      <c r="AB365" s="191"/>
      <c r="AC365" s="191"/>
      <c r="AD365" s="191"/>
      <c r="AE365" s="191"/>
      <c r="AF365" s="191"/>
      <c r="AG365" s="547"/>
      <c r="AH365" s="547"/>
      <c r="AI365" s="547"/>
      <c r="AJ365" s="547"/>
      <c r="AK365" s="191"/>
      <c r="CT365" s="7"/>
      <c r="CU365" s="7"/>
      <c r="CV365" s="7"/>
      <c r="CW365" s="7"/>
      <c r="CX365" s="7"/>
    </row>
    <row r="366" spans="1:102" s="24" customFormat="1" ht="12.75" customHeight="1">
      <c r="A366" s="189"/>
      <c r="B366" s="189"/>
      <c r="C366" s="192"/>
      <c r="D366" s="192"/>
      <c r="E366" s="192"/>
      <c r="F366" s="192"/>
      <c r="G366" s="192"/>
      <c r="H366" s="192"/>
      <c r="I366" s="192"/>
      <c r="J366" s="192"/>
      <c r="K366" s="192"/>
      <c r="L366" s="192"/>
      <c r="M366" s="192"/>
      <c r="N366" s="192"/>
      <c r="O366" s="192"/>
      <c r="P366" s="192"/>
      <c r="Q366" s="192"/>
      <c r="R366" s="192"/>
      <c r="S366" s="192"/>
      <c r="T366" s="192"/>
      <c r="U366" s="192"/>
      <c r="V366" s="192"/>
      <c r="W366" s="190"/>
      <c r="X366" s="191"/>
      <c r="Y366" s="95"/>
      <c r="Z366" s="95"/>
      <c r="AA366" s="191"/>
      <c r="AB366" s="191"/>
      <c r="AC366" s="191"/>
      <c r="AD366" s="191"/>
      <c r="AE366" s="191"/>
      <c r="AF366" s="191"/>
      <c r="AG366" s="95"/>
      <c r="AH366" s="95"/>
      <c r="AI366" s="95"/>
      <c r="AJ366" s="95"/>
      <c r="AK366" s="191"/>
      <c r="CT366" s="7"/>
      <c r="CU366" s="7"/>
      <c r="CV366" s="7"/>
      <c r="CW366" s="7"/>
      <c r="CX366" s="7"/>
    </row>
    <row r="367" spans="1:102" s="24" customFormat="1" ht="14.25">
      <c r="A367" s="185" t="s">
        <v>81</v>
      </c>
      <c r="B367" s="186" t="s">
        <v>243</v>
      </c>
      <c r="C367" s="189"/>
      <c r="D367" s="189"/>
      <c r="E367" s="189"/>
      <c r="F367" s="189"/>
      <c r="G367" s="189"/>
      <c r="H367" s="189"/>
      <c r="I367" s="189"/>
      <c r="J367" s="189"/>
      <c r="K367" s="189"/>
      <c r="L367" s="189"/>
      <c r="M367" s="189"/>
      <c r="N367" s="189"/>
      <c r="O367" s="189"/>
      <c r="P367" s="189"/>
      <c r="Q367" s="189"/>
      <c r="R367" s="189"/>
      <c r="S367" s="189"/>
      <c r="T367" s="189"/>
      <c r="U367" s="189"/>
      <c r="V367" s="189"/>
      <c r="W367" s="190"/>
      <c r="X367" s="191"/>
      <c r="Y367" s="191"/>
      <c r="Z367" s="191"/>
      <c r="AA367" s="191"/>
      <c r="AB367" s="191"/>
      <c r="AC367" s="191"/>
      <c r="AD367" s="191"/>
      <c r="AE367" s="191"/>
      <c r="AF367" s="191"/>
      <c r="AG367" s="191"/>
      <c r="AH367" s="191"/>
      <c r="AI367" s="191"/>
      <c r="AJ367" s="191"/>
      <c r="AK367" s="191"/>
      <c r="CT367" s="7"/>
      <c r="CU367" s="7"/>
      <c r="CV367" s="7"/>
      <c r="CW367" s="7"/>
      <c r="CX367" s="7"/>
    </row>
    <row r="368" spans="1:102" s="24" customFormat="1" ht="6" customHeight="1">
      <c r="A368" s="185"/>
      <c r="B368" s="186"/>
      <c r="C368" s="189"/>
      <c r="D368" s="189"/>
      <c r="E368" s="189"/>
      <c r="F368" s="189"/>
      <c r="G368" s="189"/>
      <c r="H368" s="189"/>
      <c r="I368" s="189"/>
      <c r="J368" s="189"/>
      <c r="K368" s="189"/>
      <c r="L368" s="189"/>
      <c r="M368" s="189"/>
      <c r="N368" s="189"/>
      <c r="O368" s="189"/>
      <c r="P368" s="189"/>
      <c r="Q368" s="189"/>
      <c r="R368" s="189"/>
      <c r="S368" s="189"/>
      <c r="T368" s="189"/>
      <c r="U368" s="189"/>
      <c r="V368" s="189"/>
      <c r="W368" s="190"/>
      <c r="X368" s="191"/>
      <c r="Y368" s="191"/>
      <c r="Z368" s="191"/>
      <c r="AA368" s="191"/>
      <c r="AB368" s="191"/>
      <c r="AC368" s="191"/>
      <c r="AD368" s="191"/>
      <c r="AE368" s="191"/>
      <c r="AF368" s="191"/>
      <c r="AG368" s="191"/>
      <c r="AH368" s="191"/>
      <c r="AI368" s="191"/>
      <c r="AJ368" s="191"/>
      <c r="AK368" s="191"/>
      <c r="CT368" s="7"/>
      <c r="CU368" s="7"/>
      <c r="CV368" s="7"/>
      <c r="CW368" s="7"/>
      <c r="CX368" s="7"/>
    </row>
    <row r="369" spans="1:102" s="24" customFormat="1" ht="14.25">
      <c r="A369" s="7"/>
      <c r="B369" s="189" t="s">
        <v>235</v>
      </c>
      <c r="C369" s="189" t="s">
        <v>244</v>
      </c>
      <c r="D369" s="189"/>
      <c r="E369" s="189"/>
      <c r="F369" s="189"/>
      <c r="G369" s="189"/>
      <c r="H369" s="189"/>
      <c r="I369" s="189"/>
      <c r="J369" s="189"/>
      <c r="K369" s="189"/>
      <c r="L369" s="189"/>
      <c r="M369" s="189"/>
      <c r="N369" s="189"/>
      <c r="O369" s="189"/>
      <c r="P369" s="189"/>
      <c r="Q369" s="189"/>
      <c r="R369" s="189"/>
      <c r="S369" s="189"/>
      <c r="T369" s="189"/>
      <c r="U369" s="189"/>
      <c r="V369" s="189"/>
      <c r="W369" s="190"/>
      <c r="X369" s="191"/>
      <c r="Y369" s="577">
        <v>3199</v>
      </c>
      <c r="Z369" s="578"/>
      <c r="AA369" s="191"/>
      <c r="AB369" s="7"/>
      <c r="AC369" s="7"/>
      <c r="AD369" s="7"/>
      <c r="AE369" s="7"/>
      <c r="AF369" s="191"/>
      <c r="AG369" s="547"/>
      <c r="AH369" s="547"/>
      <c r="AI369" s="547"/>
      <c r="AJ369" s="547"/>
      <c r="AK369" s="191"/>
      <c r="CT369" s="7"/>
      <c r="CU369" s="7"/>
      <c r="CV369" s="7"/>
      <c r="CW369" s="7"/>
      <c r="CX369" s="7"/>
    </row>
    <row r="370" spans="1:102" s="24" customFormat="1" ht="9.75" customHeight="1">
      <c r="A370" s="7"/>
      <c r="B370" s="189"/>
      <c r="C370" s="189"/>
      <c r="D370" s="189"/>
      <c r="E370" s="189"/>
      <c r="F370" s="189"/>
      <c r="G370" s="189"/>
      <c r="H370" s="189"/>
      <c r="I370" s="189"/>
      <c r="J370" s="189"/>
      <c r="K370" s="189"/>
      <c r="L370" s="189"/>
      <c r="M370" s="189"/>
      <c r="N370" s="189"/>
      <c r="O370" s="189"/>
      <c r="P370" s="189"/>
      <c r="Q370" s="189"/>
      <c r="R370" s="189"/>
      <c r="S370" s="189"/>
      <c r="T370" s="189"/>
      <c r="U370" s="189"/>
      <c r="V370" s="189"/>
      <c r="W370" s="190"/>
      <c r="X370" s="191"/>
      <c r="Y370" s="191"/>
      <c r="Z370" s="191"/>
      <c r="AA370" s="191"/>
      <c r="AB370" s="191"/>
      <c r="AC370" s="191"/>
      <c r="AD370" s="191"/>
      <c r="AE370" s="191"/>
      <c r="AF370" s="191"/>
      <c r="AG370" s="191"/>
      <c r="AH370" s="191"/>
      <c r="AI370" s="191"/>
      <c r="AJ370" s="191"/>
      <c r="AK370" s="191"/>
      <c r="CT370" s="7"/>
      <c r="CU370" s="7"/>
      <c r="CV370" s="7"/>
      <c r="CW370" s="7"/>
      <c r="CX370" s="7"/>
    </row>
    <row r="371" spans="1:102" s="24" customFormat="1" ht="14.25">
      <c r="A371" s="189"/>
      <c r="B371" s="189" t="s">
        <v>237</v>
      </c>
      <c r="C371" s="189" t="s">
        <v>245</v>
      </c>
      <c r="D371" s="189"/>
      <c r="E371" s="189"/>
      <c r="F371" s="189"/>
      <c r="G371" s="189"/>
      <c r="H371" s="189"/>
      <c r="I371" s="189"/>
      <c r="J371" s="189"/>
      <c r="K371" s="189"/>
      <c r="L371" s="189"/>
      <c r="M371" s="189"/>
      <c r="N371" s="189"/>
      <c r="O371" s="189"/>
      <c r="P371" s="189"/>
      <c r="Q371" s="189"/>
      <c r="R371" s="189"/>
      <c r="S371" s="189"/>
      <c r="T371" s="189"/>
      <c r="U371" s="189"/>
      <c r="V371" s="189"/>
      <c r="W371" s="190"/>
      <c r="X371" s="191"/>
      <c r="Y371" s="801">
        <v>319247</v>
      </c>
      <c r="Z371" s="802"/>
      <c r="AA371" s="191"/>
      <c r="AB371" s="547"/>
      <c r="AC371" s="547"/>
      <c r="AD371" s="547"/>
      <c r="AE371" s="547"/>
      <c r="AF371" s="191"/>
      <c r="AG371" s="191"/>
      <c r="AH371" s="191"/>
      <c r="AI371" s="191"/>
      <c r="AJ371" s="191"/>
      <c r="AK371" s="191"/>
      <c r="CT371" s="7"/>
      <c r="CU371" s="7"/>
      <c r="CV371" s="7"/>
      <c r="CW371" s="7"/>
      <c r="CX371" s="7"/>
    </row>
    <row r="372" spans="1:102" s="24" customFormat="1" ht="9.75" customHeight="1">
      <c r="A372" s="189"/>
      <c r="B372" s="189"/>
      <c r="C372" s="189"/>
      <c r="D372" s="189"/>
      <c r="E372" s="189"/>
      <c r="F372" s="189"/>
      <c r="G372" s="189"/>
      <c r="H372" s="189"/>
      <c r="I372" s="189"/>
      <c r="J372" s="189"/>
      <c r="K372" s="189"/>
      <c r="L372" s="189"/>
      <c r="M372" s="189"/>
      <c r="N372" s="189"/>
      <c r="O372" s="189"/>
      <c r="P372" s="189"/>
      <c r="Q372" s="189"/>
      <c r="R372" s="189"/>
      <c r="S372" s="189"/>
      <c r="T372" s="189"/>
      <c r="U372" s="189"/>
      <c r="V372" s="189"/>
      <c r="W372" s="190"/>
      <c r="X372" s="191"/>
      <c r="Y372" s="191"/>
      <c r="Z372" s="191"/>
      <c r="AA372" s="191"/>
      <c r="AB372" s="191"/>
      <c r="AC372" s="191"/>
      <c r="AD372" s="191"/>
      <c r="AE372" s="191"/>
      <c r="AF372" s="191"/>
      <c r="AG372" s="191"/>
      <c r="AH372" s="191"/>
      <c r="AI372" s="191"/>
      <c r="AJ372" s="191"/>
      <c r="AK372" s="191"/>
      <c r="CT372" s="7"/>
      <c r="CU372" s="7"/>
      <c r="CV372" s="7"/>
      <c r="CW372" s="7"/>
      <c r="CX372" s="7"/>
    </row>
    <row r="373" spans="1:102" s="24" customFormat="1" ht="14.25">
      <c r="A373" s="189"/>
      <c r="B373" s="189" t="s">
        <v>239</v>
      </c>
      <c r="C373" s="666" t="s">
        <v>246</v>
      </c>
      <c r="D373" s="666"/>
      <c r="E373" s="666"/>
      <c r="F373" s="666"/>
      <c r="G373" s="666"/>
      <c r="H373" s="666"/>
      <c r="I373" s="666"/>
      <c r="J373" s="666"/>
      <c r="K373" s="666"/>
      <c r="L373" s="666"/>
      <c r="M373" s="666"/>
      <c r="N373" s="666"/>
      <c r="O373" s="666"/>
      <c r="P373" s="666"/>
      <c r="Q373" s="666"/>
      <c r="R373" s="666"/>
      <c r="S373" s="666"/>
      <c r="T373" s="666"/>
      <c r="U373" s="666"/>
      <c r="V373" s="666"/>
      <c r="W373" s="190"/>
      <c r="X373" s="191"/>
      <c r="Y373" s="191"/>
      <c r="Z373" s="191"/>
      <c r="AA373" s="191"/>
      <c r="AB373" s="191"/>
      <c r="AC373" s="191"/>
      <c r="AD373" s="191"/>
      <c r="AE373" s="191"/>
      <c r="AF373" s="191"/>
      <c r="AG373" s="191"/>
      <c r="AH373" s="191"/>
      <c r="AI373" s="191"/>
      <c r="AJ373" s="191"/>
      <c r="AK373" s="191"/>
      <c r="CT373" s="7"/>
      <c r="CU373" s="7"/>
      <c r="CV373" s="7"/>
      <c r="CW373" s="7"/>
      <c r="CX373" s="7"/>
    </row>
    <row r="374" spans="1:102" s="24" customFormat="1" ht="14.25">
      <c r="A374" s="189"/>
      <c r="B374" s="189"/>
      <c r="C374" s="666"/>
      <c r="D374" s="666"/>
      <c r="E374" s="666"/>
      <c r="F374" s="666"/>
      <c r="G374" s="666"/>
      <c r="H374" s="666"/>
      <c r="I374" s="666"/>
      <c r="J374" s="666"/>
      <c r="K374" s="666"/>
      <c r="L374" s="666"/>
      <c r="M374" s="666"/>
      <c r="N374" s="666"/>
      <c r="O374" s="666"/>
      <c r="P374" s="666"/>
      <c r="Q374" s="666"/>
      <c r="R374" s="666"/>
      <c r="S374" s="666"/>
      <c r="T374" s="666"/>
      <c r="U374" s="666"/>
      <c r="V374" s="666"/>
      <c r="W374" s="190"/>
      <c r="X374" s="191"/>
      <c r="Y374" s="577">
        <v>3196</v>
      </c>
      <c r="Z374" s="578"/>
      <c r="AA374" s="191"/>
      <c r="AB374" s="547"/>
      <c r="AC374" s="547"/>
      <c r="AD374" s="547"/>
      <c r="AE374" s="547"/>
      <c r="AF374" s="191"/>
      <c r="AG374" s="191"/>
      <c r="AH374" s="191"/>
      <c r="AI374" s="191"/>
      <c r="AJ374" s="191"/>
      <c r="AK374" s="191"/>
      <c r="CT374" s="7"/>
      <c r="CU374" s="7"/>
      <c r="CV374" s="7"/>
      <c r="CW374" s="7"/>
      <c r="CX374" s="7"/>
    </row>
    <row r="375" spans="1:102" s="24" customFormat="1" ht="9.75" customHeight="1">
      <c r="A375" s="189"/>
      <c r="B375" s="189"/>
      <c r="C375" s="189"/>
      <c r="D375" s="189"/>
      <c r="E375" s="189"/>
      <c r="F375" s="189"/>
      <c r="G375" s="189"/>
      <c r="H375" s="189"/>
      <c r="I375" s="189"/>
      <c r="J375" s="189"/>
      <c r="K375" s="189"/>
      <c r="L375" s="189"/>
      <c r="M375" s="189"/>
      <c r="N375" s="189"/>
      <c r="O375" s="189"/>
      <c r="P375" s="189"/>
      <c r="Q375" s="189"/>
      <c r="R375" s="189"/>
      <c r="S375" s="189"/>
      <c r="T375" s="189"/>
      <c r="U375" s="189"/>
      <c r="V375" s="189"/>
      <c r="W375" s="190"/>
      <c r="X375" s="191"/>
      <c r="Y375" s="191"/>
      <c r="Z375" s="191"/>
      <c r="AA375" s="191"/>
      <c r="AB375" s="191"/>
      <c r="AC375" s="191"/>
      <c r="AD375" s="191"/>
      <c r="AE375" s="191"/>
      <c r="AF375" s="191"/>
      <c r="AG375" s="191"/>
      <c r="AH375" s="191"/>
      <c r="AI375" s="191"/>
      <c r="AJ375" s="191"/>
      <c r="AK375" s="191"/>
      <c r="CT375" s="7"/>
      <c r="CU375" s="7"/>
      <c r="CV375" s="7"/>
      <c r="CW375" s="7"/>
      <c r="CX375" s="7"/>
    </row>
    <row r="376" spans="1:102" s="24" customFormat="1" ht="14.25" customHeight="1">
      <c r="A376" s="189"/>
      <c r="B376" s="189" t="s">
        <v>241</v>
      </c>
      <c r="C376" s="189" t="s">
        <v>247</v>
      </c>
      <c r="D376" s="189"/>
      <c r="E376" s="189"/>
      <c r="F376" s="189"/>
      <c r="G376" s="189"/>
      <c r="H376" s="189"/>
      <c r="I376" s="189"/>
      <c r="J376" s="189"/>
      <c r="K376" s="189"/>
      <c r="L376" s="189"/>
      <c r="M376" s="189"/>
      <c r="N376" s="189"/>
      <c r="O376" s="189"/>
      <c r="P376" s="189"/>
      <c r="Q376" s="189"/>
      <c r="R376" s="189"/>
      <c r="S376" s="189"/>
      <c r="T376" s="189"/>
      <c r="U376" s="189"/>
      <c r="V376" s="189"/>
      <c r="W376" s="190"/>
      <c r="X376" s="191"/>
      <c r="Y376" s="577">
        <v>3195</v>
      </c>
      <c r="Z376" s="578"/>
      <c r="AA376" s="191"/>
      <c r="AB376" s="547"/>
      <c r="AC376" s="547"/>
      <c r="AD376" s="547"/>
      <c r="AE376" s="547"/>
      <c r="AF376" s="191"/>
      <c r="AG376" s="7"/>
      <c r="AH376" s="7"/>
      <c r="AI376" s="7"/>
      <c r="AJ376" s="7"/>
      <c r="AK376" s="191"/>
      <c r="CT376" s="7"/>
      <c r="CU376" s="7"/>
      <c r="CV376" s="7"/>
      <c r="CW376" s="7"/>
      <c r="CX376" s="7"/>
    </row>
    <row r="377" spans="1:102" s="24" customFormat="1" ht="9.75" customHeight="1">
      <c r="A377" s="189"/>
      <c r="B377" s="189"/>
      <c r="C377" s="189"/>
      <c r="D377" s="189"/>
      <c r="E377" s="189"/>
      <c r="F377" s="189"/>
      <c r="G377" s="189"/>
      <c r="H377" s="189"/>
      <c r="I377" s="189"/>
      <c r="J377" s="189"/>
      <c r="K377" s="189"/>
      <c r="L377" s="189"/>
      <c r="M377" s="189"/>
      <c r="N377" s="189"/>
      <c r="O377" s="189"/>
      <c r="P377" s="189"/>
      <c r="Q377" s="189"/>
      <c r="R377" s="189"/>
      <c r="S377" s="189"/>
      <c r="T377" s="189"/>
      <c r="U377" s="189"/>
      <c r="V377" s="189"/>
      <c r="W377" s="190"/>
      <c r="X377" s="191"/>
      <c r="Y377" s="191"/>
      <c r="Z377" s="191"/>
      <c r="AA377" s="191"/>
      <c r="AB377" s="7"/>
      <c r="AC377" s="7"/>
      <c r="AD377" s="7"/>
      <c r="AE377" s="7"/>
      <c r="AF377" s="191"/>
      <c r="AG377" s="191"/>
      <c r="AH377" s="191"/>
      <c r="AI377" s="191"/>
      <c r="AJ377" s="191"/>
      <c r="AK377" s="191"/>
      <c r="CT377" s="7"/>
      <c r="CU377" s="7"/>
      <c r="CV377" s="7"/>
      <c r="CW377" s="7"/>
      <c r="CX377" s="7"/>
    </row>
    <row r="378" spans="1:102" s="24" customFormat="1" ht="14.25" customHeight="1">
      <c r="A378" s="189"/>
      <c r="B378" s="186" t="s">
        <v>174</v>
      </c>
      <c r="C378" s="186" t="s">
        <v>248</v>
      </c>
      <c r="D378" s="189"/>
      <c r="E378" s="189"/>
      <c r="F378" s="189"/>
      <c r="G378" s="189"/>
      <c r="H378" s="189"/>
      <c r="I378" s="189"/>
      <c r="J378" s="189"/>
      <c r="K378" s="189"/>
      <c r="L378" s="189"/>
      <c r="M378" s="189"/>
      <c r="N378" s="189"/>
      <c r="O378" s="189"/>
      <c r="P378" s="189"/>
      <c r="Q378" s="189"/>
      <c r="R378" s="189"/>
      <c r="S378" s="189"/>
      <c r="T378" s="189"/>
      <c r="U378" s="189"/>
      <c r="V378" s="189"/>
      <c r="W378" s="190"/>
      <c r="X378" s="191"/>
      <c r="Y378" s="577">
        <v>3096</v>
      </c>
      <c r="Z378" s="578"/>
      <c r="AA378" s="191"/>
      <c r="AB378" s="7"/>
      <c r="AC378" s="7"/>
      <c r="AD378" s="7"/>
      <c r="AE378" s="7"/>
      <c r="AF378" s="191"/>
      <c r="AG378" s="547"/>
      <c r="AH378" s="547"/>
      <c r="AI378" s="547"/>
      <c r="AJ378" s="547"/>
      <c r="AK378" s="191"/>
      <c r="CT378" s="7"/>
      <c r="CU378" s="7"/>
      <c r="CV378" s="7"/>
      <c r="CW378" s="7"/>
      <c r="CX378" s="7"/>
    </row>
    <row r="379" spans="1:102" s="24" customFormat="1" ht="9.75" customHeight="1">
      <c r="A379" s="189"/>
      <c r="B379" s="189"/>
      <c r="C379" s="189"/>
      <c r="D379" s="189"/>
      <c r="E379" s="189"/>
      <c r="F379" s="189"/>
      <c r="G379" s="189"/>
      <c r="H379" s="189"/>
      <c r="I379" s="189"/>
      <c r="J379" s="189"/>
      <c r="K379" s="189"/>
      <c r="L379" s="189"/>
      <c r="M379" s="189"/>
      <c r="N379" s="189"/>
      <c r="O379" s="189"/>
      <c r="P379" s="189"/>
      <c r="Q379" s="189"/>
      <c r="R379" s="189"/>
      <c r="S379" s="189"/>
      <c r="T379" s="189"/>
      <c r="U379" s="189"/>
      <c r="V379" s="189"/>
      <c r="W379" s="190"/>
      <c r="X379" s="191"/>
      <c r="Y379" s="191"/>
      <c r="Z379" s="191"/>
      <c r="AA379" s="191"/>
      <c r="AB379" s="191"/>
      <c r="AC379" s="191"/>
      <c r="AD379" s="191"/>
      <c r="AE379" s="191"/>
      <c r="AF379" s="191"/>
      <c r="AG379" s="191"/>
      <c r="AH379" s="191"/>
      <c r="AI379" s="191"/>
      <c r="AJ379" s="191"/>
      <c r="AK379" s="191"/>
      <c r="CT379" s="7"/>
      <c r="CU379" s="7"/>
      <c r="CV379" s="7"/>
      <c r="CW379" s="7"/>
      <c r="CX379" s="7"/>
    </row>
    <row r="380" spans="1:102" s="24" customFormat="1" ht="14.25">
      <c r="A380" s="189"/>
      <c r="B380" s="189" t="s">
        <v>249</v>
      </c>
      <c r="C380" s="666" t="s">
        <v>250</v>
      </c>
      <c r="D380" s="666"/>
      <c r="E380" s="666"/>
      <c r="F380" s="666"/>
      <c r="G380" s="666"/>
      <c r="H380" s="666"/>
      <c r="I380" s="666"/>
      <c r="J380" s="666"/>
      <c r="K380" s="666"/>
      <c r="L380" s="666"/>
      <c r="M380" s="666"/>
      <c r="N380" s="666"/>
      <c r="O380" s="666"/>
      <c r="P380" s="666"/>
      <c r="Q380" s="666"/>
      <c r="R380" s="666"/>
      <c r="S380" s="666"/>
      <c r="T380" s="666"/>
      <c r="U380" s="666"/>
      <c r="V380" s="666"/>
      <c r="W380" s="190"/>
      <c r="X380" s="191"/>
      <c r="Y380" s="7"/>
      <c r="Z380" s="7"/>
      <c r="AA380" s="191"/>
      <c r="AB380" s="191"/>
      <c r="AC380" s="191"/>
      <c r="AD380" s="191"/>
      <c r="AE380" s="191"/>
      <c r="AF380" s="191"/>
      <c r="AG380" s="191"/>
      <c r="AH380" s="191"/>
      <c r="AI380" s="191"/>
      <c r="AJ380" s="191"/>
      <c r="AK380" s="191"/>
      <c r="CT380" s="7"/>
      <c r="CU380" s="7"/>
      <c r="CV380" s="7"/>
      <c r="CW380" s="7"/>
      <c r="CX380" s="7"/>
    </row>
    <row r="381" spans="1:102" s="24" customFormat="1" ht="14.25">
      <c r="A381" s="189"/>
      <c r="B381" s="189"/>
      <c r="C381" s="666"/>
      <c r="D381" s="666"/>
      <c r="E381" s="666"/>
      <c r="F381" s="666"/>
      <c r="G381" s="666"/>
      <c r="H381" s="666"/>
      <c r="I381" s="666"/>
      <c r="J381" s="666"/>
      <c r="K381" s="666"/>
      <c r="L381" s="666"/>
      <c r="M381" s="666"/>
      <c r="N381" s="666"/>
      <c r="O381" s="666"/>
      <c r="P381" s="666"/>
      <c r="Q381" s="666"/>
      <c r="R381" s="666"/>
      <c r="S381" s="666"/>
      <c r="T381" s="666"/>
      <c r="U381" s="666"/>
      <c r="V381" s="666"/>
      <c r="W381" s="190"/>
      <c r="X381" s="191"/>
      <c r="Y381" s="577">
        <v>3097</v>
      </c>
      <c r="Z381" s="578"/>
      <c r="AA381" s="191"/>
      <c r="AB381" s="191"/>
      <c r="AC381" s="191"/>
      <c r="AD381" s="191"/>
      <c r="AE381" s="191"/>
      <c r="AF381" s="191"/>
      <c r="AG381" s="547"/>
      <c r="AH381" s="547"/>
      <c r="AI381" s="547"/>
      <c r="AJ381" s="547"/>
      <c r="AK381" s="191"/>
      <c r="CT381" s="7"/>
      <c r="CU381" s="7"/>
      <c r="CV381" s="7"/>
      <c r="CW381" s="7"/>
      <c r="CX381" s="7"/>
    </row>
    <row r="382" spans="1:102" s="24" customFormat="1" ht="9.75" customHeight="1">
      <c r="A382" s="189"/>
      <c r="B382" s="189"/>
      <c r="C382" s="189"/>
      <c r="D382" s="189"/>
      <c r="E382" s="189"/>
      <c r="F382" s="189"/>
      <c r="G382" s="189"/>
      <c r="H382" s="189"/>
      <c r="I382" s="189"/>
      <c r="J382" s="189"/>
      <c r="K382" s="189"/>
      <c r="L382" s="189"/>
      <c r="M382" s="189"/>
      <c r="N382" s="189"/>
      <c r="O382" s="189"/>
      <c r="P382" s="189"/>
      <c r="Q382" s="189"/>
      <c r="R382" s="189"/>
      <c r="S382" s="189"/>
      <c r="T382" s="189"/>
      <c r="U382" s="189"/>
      <c r="V382" s="189"/>
      <c r="W382" s="190"/>
      <c r="X382" s="191"/>
      <c r="Y382" s="191"/>
      <c r="Z382" s="191"/>
      <c r="AA382" s="191"/>
      <c r="AB382" s="191"/>
      <c r="AC382" s="191"/>
      <c r="AD382" s="191"/>
      <c r="AE382" s="191"/>
      <c r="AF382" s="191"/>
      <c r="AG382" s="191"/>
      <c r="AH382" s="191"/>
      <c r="AI382" s="191"/>
      <c r="AJ382" s="191"/>
      <c r="AK382" s="191"/>
      <c r="CT382" s="7"/>
      <c r="CU382" s="7"/>
      <c r="CV382" s="7"/>
      <c r="CW382" s="7"/>
      <c r="CX382" s="7"/>
    </row>
    <row r="383" spans="1:102" s="24" customFormat="1" ht="14.25">
      <c r="A383" s="189"/>
      <c r="B383" s="189" t="s">
        <v>251</v>
      </c>
      <c r="C383" s="666" t="s">
        <v>252</v>
      </c>
      <c r="D383" s="666"/>
      <c r="E383" s="666"/>
      <c r="F383" s="666"/>
      <c r="G383" s="666"/>
      <c r="H383" s="666"/>
      <c r="I383" s="666"/>
      <c r="J383" s="666"/>
      <c r="K383" s="666"/>
      <c r="L383" s="666"/>
      <c r="M383" s="666"/>
      <c r="N383" s="666"/>
      <c r="O383" s="666"/>
      <c r="P383" s="666"/>
      <c r="Q383" s="666"/>
      <c r="R383" s="666"/>
      <c r="S383" s="666"/>
      <c r="T383" s="666"/>
      <c r="U383" s="666"/>
      <c r="V383" s="666"/>
      <c r="W383" s="190"/>
      <c r="X383" s="191"/>
      <c r="Y383" s="7"/>
      <c r="Z383" s="7"/>
      <c r="AA383" s="191"/>
      <c r="AB383" s="191"/>
      <c r="AC383" s="191"/>
      <c r="AD383" s="191"/>
      <c r="AE383" s="191"/>
      <c r="AF383" s="191"/>
      <c r="AG383" s="191"/>
      <c r="AH383" s="191"/>
      <c r="AI383" s="191"/>
      <c r="AJ383" s="191"/>
      <c r="AK383" s="191"/>
      <c r="CT383" s="7"/>
      <c r="CU383" s="7"/>
      <c r="CV383" s="7"/>
      <c r="CW383" s="7"/>
      <c r="CX383" s="7"/>
    </row>
    <row r="384" spans="1:102" s="24" customFormat="1" ht="14.25">
      <c r="A384" s="189"/>
      <c r="B384" s="189"/>
      <c r="C384" s="666"/>
      <c r="D384" s="666"/>
      <c r="E384" s="666"/>
      <c r="F384" s="666"/>
      <c r="G384" s="666"/>
      <c r="H384" s="666"/>
      <c r="I384" s="666"/>
      <c r="J384" s="666"/>
      <c r="K384" s="666"/>
      <c r="L384" s="666"/>
      <c r="M384" s="666"/>
      <c r="N384" s="666"/>
      <c r="O384" s="666"/>
      <c r="P384" s="666"/>
      <c r="Q384" s="666"/>
      <c r="R384" s="666"/>
      <c r="S384" s="666"/>
      <c r="T384" s="666"/>
      <c r="U384" s="666"/>
      <c r="V384" s="666"/>
      <c r="W384" s="190"/>
      <c r="X384" s="191"/>
      <c r="Y384" s="577">
        <v>3097</v>
      </c>
      <c r="Z384" s="578"/>
      <c r="AA384" s="191"/>
      <c r="AB384" s="191"/>
      <c r="AC384" s="191"/>
      <c r="AD384" s="191"/>
      <c r="AE384" s="191"/>
      <c r="AF384" s="191"/>
      <c r="AG384" s="547"/>
      <c r="AH384" s="547"/>
      <c r="AI384" s="547"/>
      <c r="AJ384" s="547"/>
      <c r="AK384" s="191"/>
      <c r="CT384" s="7"/>
      <c r="CU384" s="7"/>
      <c r="CV384" s="7"/>
      <c r="CW384" s="7"/>
      <c r="CX384" s="7"/>
    </row>
    <row r="385" spans="1:102" s="24" customFormat="1" ht="14.25">
      <c r="A385" s="189"/>
      <c r="B385" s="189"/>
      <c r="C385" s="189"/>
      <c r="D385" s="189"/>
      <c r="E385" s="189"/>
      <c r="F385" s="189"/>
      <c r="G385" s="189"/>
      <c r="H385" s="189"/>
      <c r="I385" s="189"/>
      <c r="J385" s="189"/>
      <c r="K385" s="189"/>
      <c r="L385" s="189"/>
      <c r="M385" s="189"/>
      <c r="N385" s="189"/>
      <c r="O385" s="189"/>
      <c r="P385" s="189"/>
      <c r="Q385" s="189"/>
      <c r="R385" s="189"/>
      <c r="S385" s="189"/>
      <c r="T385" s="189"/>
      <c r="U385" s="189"/>
      <c r="V385" s="189"/>
      <c r="W385" s="190"/>
      <c r="X385" s="191"/>
      <c r="Y385" s="191"/>
      <c r="Z385" s="191"/>
      <c r="AA385" s="191"/>
      <c r="AB385" s="191"/>
      <c r="AC385" s="191"/>
      <c r="AD385" s="191"/>
      <c r="AE385" s="191"/>
      <c r="AF385" s="191"/>
      <c r="AG385" s="191"/>
      <c r="AH385" s="191"/>
      <c r="AI385" s="191"/>
      <c r="AJ385" s="191"/>
      <c r="AK385" s="191"/>
      <c r="CT385" s="7"/>
      <c r="CU385" s="7"/>
      <c r="CV385" s="7"/>
      <c r="CW385" s="7"/>
      <c r="CX385" s="7"/>
    </row>
    <row r="386" spans="1:102" s="24" customFormat="1" ht="14.25">
      <c r="A386" s="185" t="s">
        <v>84</v>
      </c>
      <c r="B386" s="186" t="s">
        <v>253</v>
      </c>
      <c r="C386" s="189"/>
      <c r="D386" s="189"/>
      <c r="E386" s="189"/>
      <c r="F386" s="189"/>
      <c r="G386" s="189"/>
      <c r="H386" s="189"/>
      <c r="I386" s="189"/>
      <c r="J386" s="189"/>
      <c r="K386" s="189"/>
      <c r="L386" s="189"/>
      <c r="M386" s="189"/>
      <c r="N386" s="189"/>
      <c r="O386" s="189"/>
      <c r="P386" s="189"/>
      <c r="Q386" s="189"/>
      <c r="R386" s="189"/>
      <c r="S386" s="189"/>
      <c r="T386" s="189"/>
      <c r="U386" s="189"/>
      <c r="V386" s="189"/>
      <c r="W386" s="190"/>
      <c r="X386" s="191"/>
      <c r="Y386" s="191"/>
      <c r="Z386" s="191"/>
      <c r="AA386" s="191"/>
      <c r="AB386" s="191"/>
      <c r="AC386" s="191"/>
      <c r="AD386" s="191"/>
      <c r="AE386" s="191"/>
      <c r="AF386" s="191"/>
      <c r="AG386" s="191"/>
      <c r="AH386" s="191"/>
      <c r="AI386" s="191"/>
      <c r="AJ386" s="191"/>
      <c r="AK386" s="191"/>
      <c r="CT386" s="7"/>
      <c r="CU386" s="7"/>
      <c r="CV386" s="7"/>
      <c r="CW386" s="7"/>
      <c r="CX386" s="7"/>
    </row>
    <row r="387" spans="1:102" s="24" customFormat="1" ht="6" customHeight="1">
      <c r="A387" s="185"/>
      <c r="B387" s="186"/>
      <c r="C387" s="189"/>
      <c r="D387" s="189"/>
      <c r="E387" s="189"/>
      <c r="F387" s="189"/>
      <c r="G387" s="189"/>
      <c r="H387" s="189"/>
      <c r="I387" s="189"/>
      <c r="J387" s="189"/>
      <c r="K387" s="189"/>
      <c r="L387" s="189"/>
      <c r="M387" s="189"/>
      <c r="N387" s="189"/>
      <c r="O387" s="189"/>
      <c r="P387" s="189"/>
      <c r="Q387" s="189"/>
      <c r="R387" s="189"/>
      <c r="S387" s="189"/>
      <c r="T387" s="189"/>
      <c r="U387" s="189"/>
      <c r="V387" s="189"/>
      <c r="W387" s="190"/>
      <c r="X387" s="191"/>
      <c r="Y387" s="191"/>
      <c r="Z387" s="191"/>
      <c r="AA387" s="191"/>
      <c r="AB387" s="191"/>
      <c r="AC387" s="191"/>
      <c r="AD387" s="191"/>
      <c r="AE387" s="191"/>
      <c r="AF387" s="191"/>
      <c r="AG387" s="191"/>
      <c r="AH387" s="191"/>
      <c r="AI387" s="191"/>
      <c r="AJ387" s="191"/>
      <c r="AK387" s="191"/>
      <c r="CT387" s="7"/>
      <c r="CU387" s="7"/>
      <c r="CV387" s="7"/>
      <c r="CW387" s="7"/>
      <c r="CX387" s="7"/>
    </row>
    <row r="388" spans="1:102" s="24" customFormat="1" ht="14.25">
      <c r="A388" s="189"/>
      <c r="B388" s="189" t="s">
        <v>235</v>
      </c>
      <c r="C388" s="666" t="s">
        <v>254</v>
      </c>
      <c r="D388" s="666"/>
      <c r="E388" s="666"/>
      <c r="F388" s="666"/>
      <c r="G388" s="666"/>
      <c r="H388" s="666"/>
      <c r="I388" s="666"/>
      <c r="J388" s="666"/>
      <c r="K388" s="666"/>
      <c r="L388" s="666"/>
      <c r="M388" s="666"/>
      <c r="N388" s="666"/>
      <c r="O388" s="666"/>
      <c r="P388" s="666"/>
      <c r="Q388" s="666"/>
      <c r="R388" s="666"/>
      <c r="S388" s="666"/>
      <c r="T388" s="666"/>
      <c r="U388" s="666"/>
      <c r="V388" s="666"/>
      <c r="W388" s="190"/>
      <c r="X388" s="191"/>
      <c r="Y388" s="7"/>
      <c r="Z388" s="7"/>
      <c r="AA388" s="191"/>
      <c r="AB388" s="191"/>
      <c r="AC388" s="191"/>
      <c r="AD388" s="191"/>
      <c r="AE388" s="191"/>
      <c r="AF388" s="191"/>
      <c r="AG388" s="191"/>
      <c r="AH388" s="191"/>
      <c r="AI388" s="191"/>
      <c r="AJ388" s="191"/>
      <c r="AK388" s="191"/>
      <c r="CT388" s="7"/>
      <c r="CU388" s="7"/>
      <c r="CV388" s="7"/>
      <c r="CW388" s="7"/>
      <c r="CX388" s="7"/>
    </row>
    <row r="389" spans="1:102" s="24" customFormat="1" ht="14.25">
      <c r="A389" s="189"/>
      <c r="B389" s="189"/>
      <c r="C389" s="666"/>
      <c r="D389" s="666"/>
      <c r="E389" s="666"/>
      <c r="F389" s="666"/>
      <c r="G389" s="666"/>
      <c r="H389" s="666"/>
      <c r="I389" s="666"/>
      <c r="J389" s="666"/>
      <c r="K389" s="666"/>
      <c r="L389" s="666"/>
      <c r="M389" s="666"/>
      <c r="N389" s="666"/>
      <c r="O389" s="666"/>
      <c r="P389" s="666"/>
      <c r="Q389" s="666"/>
      <c r="R389" s="666"/>
      <c r="S389" s="666"/>
      <c r="T389" s="666"/>
      <c r="U389" s="666"/>
      <c r="V389" s="666"/>
      <c r="W389" s="190"/>
      <c r="X389" s="191"/>
      <c r="Y389" s="577">
        <v>3097</v>
      </c>
      <c r="Z389" s="578"/>
      <c r="AA389" s="191"/>
      <c r="AB389" s="191"/>
      <c r="AC389" s="191"/>
      <c r="AD389" s="191"/>
      <c r="AE389" s="191"/>
      <c r="AF389" s="191"/>
      <c r="AG389" s="547"/>
      <c r="AH389" s="547"/>
      <c r="AI389" s="547"/>
      <c r="AJ389" s="547"/>
      <c r="AK389" s="191"/>
      <c r="CT389" s="7"/>
      <c r="CU389" s="7"/>
      <c r="CV389" s="7"/>
      <c r="CW389" s="7"/>
      <c r="CX389" s="7"/>
    </row>
    <row r="390" spans="1:102" s="24" customFormat="1" ht="9.75" customHeight="1">
      <c r="A390" s="189"/>
      <c r="B390" s="189"/>
      <c r="C390" s="189"/>
      <c r="D390" s="189"/>
      <c r="E390" s="189"/>
      <c r="F390" s="189"/>
      <c r="G390" s="189"/>
      <c r="H390" s="189"/>
      <c r="I390" s="189"/>
      <c r="J390" s="189"/>
      <c r="K390" s="189"/>
      <c r="L390" s="189"/>
      <c r="M390" s="189"/>
      <c r="N390" s="189"/>
      <c r="O390" s="189"/>
      <c r="P390" s="189"/>
      <c r="Q390" s="189"/>
      <c r="R390" s="189"/>
      <c r="S390" s="189"/>
      <c r="T390" s="189"/>
      <c r="U390" s="189"/>
      <c r="V390" s="189"/>
      <c r="W390" s="190"/>
      <c r="X390" s="191"/>
      <c r="Y390" s="191"/>
      <c r="Z390" s="191"/>
      <c r="AA390" s="191"/>
      <c r="AB390" s="191"/>
      <c r="AC390" s="191"/>
      <c r="AD390" s="191"/>
      <c r="AE390" s="191"/>
      <c r="AF390" s="191"/>
      <c r="AG390" s="191"/>
      <c r="AH390" s="191"/>
      <c r="AI390" s="191"/>
      <c r="AJ390" s="191"/>
      <c r="AK390" s="191"/>
      <c r="CT390" s="7"/>
      <c r="CU390" s="7"/>
      <c r="CV390" s="7"/>
      <c r="CW390" s="7"/>
      <c r="CX390" s="7"/>
    </row>
    <row r="391" spans="1:102" s="24" customFormat="1" ht="14.25">
      <c r="A391" s="189"/>
      <c r="B391" s="189" t="s">
        <v>237</v>
      </c>
      <c r="C391" s="666" t="s">
        <v>255</v>
      </c>
      <c r="D391" s="666"/>
      <c r="E391" s="666"/>
      <c r="F391" s="666"/>
      <c r="G391" s="666"/>
      <c r="H391" s="666"/>
      <c r="I391" s="666"/>
      <c r="J391" s="666"/>
      <c r="K391" s="666"/>
      <c r="L391" s="666"/>
      <c r="M391" s="666"/>
      <c r="N391" s="666"/>
      <c r="O391" s="666"/>
      <c r="P391" s="666"/>
      <c r="Q391" s="666"/>
      <c r="R391" s="666"/>
      <c r="S391" s="666"/>
      <c r="T391" s="666"/>
      <c r="U391" s="666"/>
      <c r="V391" s="666"/>
      <c r="W391" s="190"/>
      <c r="X391" s="191"/>
      <c r="Y391" s="7"/>
      <c r="Z391" s="7"/>
      <c r="AA391" s="191"/>
      <c r="AB391" s="191"/>
      <c r="AC391" s="191"/>
      <c r="AD391" s="191"/>
      <c r="AE391" s="191"/>
      <c r="AF391" s="191"/>
      <c r="AG391" s="191"/>
      <c r="AH391" s="191"/>
      <c r="AI391" s="191"/>
      <c r="AJ391" s="191"/>
      <c r="AK391" s="191"/>
      <c r="CT391" s="7"/>
      <c r="CU391" s="7"/>
      <c r="CV391" s="7"/>
      <c r="CW391" s="7"/>
      <c r="CX391" s="7"/>
    </row>
    <row r="392" spans="1:102" s="24" customFormat="1" ht="14.25">
      <c r="A392" s="189"/>
      <c r="B392" s="189"/>
      <c r="C392" s="666"/>
      <c r="D392" s="666"/>
      <c r="E392" s="666"/>
      <c r="F392" s="666"/>
      <c r="G392" s="666"/>
      <c r="H392" s="666"/>
      <c r="I392" s="666"/>
      <c r="J392" s="666"/>
      <c r="K392" s="666"/>
      <c r="L392" s="666"/>
      <c r="M392" s="666"/>
      <c r="N392" s="666"/>
      <c r="O392" s="666"/>
      <c r="P392" s="666"/>
      <c r="Q392" s="666"/>
      <c r="R392" s="666"/>
      <c r="S392" s="666"/>
      <c r="T392" s="666"/>
      <c r="U392" s="666"/>
      <c r="V392" s="666"/>
      <c r="W392" s="190"/>
      <c r="X392" s="191"/>
      <c r="Y392" s="577">
        <v>3090</v>
      </c>
      <c r="Z392" s="578"/>
      <c r="AA392" s="191"/>
      <c r="AB392" s="547"/>
      <c r="AC392" s="547"/>
      <c r="AD392" s="547"/>
      <c r="AE392" s="547"/>
      <c r="AF392" s="191"/>
      <c r="AG392" s="7"/>
      <c r="AH392" s="7"/>
      <c r="AI392" s="7"/>
      <c r="AJ392" s="7"/>
      <c r="AK392" s="191"/>
      <c r="CT392" s="7"/>
      <c r="CU392" s="7"/>
      <c r="CV392" s="7"/>
      <c r="CW392" s="7"/>
      <c r="CX392" s="7"/>
    </row>
    <row r="393" spans="1:102" s="24" customFormat="1" ht="9.75" customHeight="1">
      <c r="A393" s="189"/>
      <c r="B393" s="189"/>
      <c r="C393" s="189"/>
      <c r="D393" s="189"/>
      <c r="E393" s="189"/>
      <c r="F393" s="189"/>
      <c r="G393" s="189"/>
      <c r="H393" s="189"/>
      <c r="I393" s="189"/>
      <c r="J393" s="189"/>
      <c r="K393" s="189"/>
      <c r="L393" s="189"/>
      <c r="M393" s="189"/>
      <c r="N393" s="189"/>
      <c r="O393" s="189"/>
      <c r="P393" s="189"/>
      <c r="Q393" s="189"/>
      <c r="R393" s="189"/>
      <c r="S393" s="189"/>
      <c r="T393" s="189"/>
      <c r="U393" s="189"/>
      <c r="V393" s="189"/>
      <c r="W393" s="190"/>
      <c r="X393" s="191"/>
      <c r="Y393" s="191"/>
      <c r="Z393" s="191"/>
      <c r="AA393" s="191"/>
      <c r="AB393" s="191"/>
      <c r="AC393" s="191"/>
      <c r="AD393" s="191"/>
      <c r="AE393" s="191"/>
      <c r="AF393" s="191"/>
      <c r="AG393" s="191"/>
      <c r="AH393" s="191"/>
      <c r="AI393" s="191"/>
      <c r="AJ393" s="191"/>
      <c r="AK393" s="191"/>
      <c r="CT393" s="7"/>
      <c r="CU393" s="7"/>
      <c r="CV393" s="7"/>
      <c r="CW393" s="7"/>
      <c r="CX393" s="7"/>
    </row>
    <row r="394" spans="1:102" s="24" customFormat="1" ht="14.25">
      <c r="A394" s="189"/>
      <c r="B394" s="189" t="s">
        <v>239</v>
      </c>
      <c r="C394" s="666" t="s">
        <v>256</v>
      </c>
      <c r="D394" s="666"/>
      <c r="E394" s="666"/>
      <c r="F394" s="666"/>
      <c r="G394" s="666"/>
      <c r="H394" s="666"/>
      <c r="I394" s="666"/>
      <c r="J394" s="666"/>
      <c r="K394" s="666"/>
      <c r="L394" s="666"/>
      <c r="M394" s="666"/>
      <c r="N394" s="666"/>
      <c r="O394" s="666"/>
      <c r="P394" s="666"/>
      <c r="Q394" s="666"/>
      <c r="R394" s="666"/>
      <c r="S394" s="666"/>
      <c r="T394" s="666"/>
      <c r="U394" s="666"/>
      <c r="V394" s="666"/>
      <c r="W394" s="190"/>
      <c r="X394" s="191"/>
      <c r="Y394" s="7"/>
      <c r="Z394" s="7"/>
      <c r="AA394" s="191"/>
      <c r="AB394" s="191"/>
      <c r="AC394" s="191"/>
      <c r="AD394" s="191"/>
      <c r="AE394" s="191"/>
      <c r="AF394" s="191"/>
      <c r="AG394" s="191"/>
      <c r="AH394" s="191"/>
      <c r="AI394" s="191"/>
      <c r="AJ394" s="191"/>
      <c r="AK394" s="191"/>
      <c r="CT394" s="7"/>
      <c r="CU394" s="7"/>
      <c r="CV394" s="7"/>
      <c r="CW394" s="7"/>
      <c r="CX394" s="7"/>
    </row>
    <row r="395" spans="1:102" s="24" customFormat="1" ht="14.25">
      <c r="A395" s="189"/>
      <c r="B395" s="189"/>
      <c r="C395" s="666"/>
      <c r="D395" s="666"/>
      <c r="E395" s="666"/>
      <c r="F395" s="666"/>
      <c r="G395" s="666"/>
      <c r="H395" s="666"/>
      <c r="I395" s="666"/>
      <c r="J395" s="666"/>
      <c r="K395" s="666"/>
      <c r="L395" s="666"/>
      <c r="M395" s="666"/>
      <c r="N395" s="666"/>
      <c r="O395" s="666"/>
      <c r="P395" s="666"/>
      <c r="Q395" s="666"/>
      <c r="R395" s="666"/>
      <c r="S395" s="666"/>
      <c r="T395" s="666"/>
      <c r="U395" s="666"/>
      <c r="V395" s="666"/>
      <c r="W395" s="190"/>
      <c r="X395" s="191"/>
      <c r="Y395" s="583">
        <v>31972</v>
      </c>
      <c r="Z395" s="584"/>
      <c r="AA395" s="191"/>
      <c r="AB395" s="547"/>
      <c r="AC395" s="547"/>
      <c r="AD395" s="547"/>
      <c r="AE395" s="547"/>
      <c r="AF395" s="191"/>
      <c r="AG395" s="191"/>
      <c r="AH395" s="191"/>
      <c r="AI395" s="191"/>
      <c r="AJ395" s="191"/>
      <c r="AK395" s="191"/>
      <c r="CT395" s="7"/>
      <c r="CU395" s="7"/>
      <c r="CV395" s="7"/>
      <c r="CW395" s="7"/>
      <c r="CX395" s="7"/>
    </row>
    <row r="396" spans="1:102" s="24" customFormat="1" ht="9.75" customHeight="1">
      <c r="A396" s="189"/>
      <c r="B396" s="189"/>
      <c r="C396" s="189"/>
      <c r="D396" s="189"/>
      <c r="E396" s="189"/>
      <c r="F396" s="189"/>
      <c r="G396" s="189"/>
      <c r="H396" s="189"/>
      <c r="I396" s="189"/>
      <c r="J396" s="189"/>
      <c r="K396" s="189"/>
      <c r="L396" s="189"/>
      <c r="M396" s="189"/>
      <c r="N396" s="189"/>
      <c r="O396" s="189"/>
      <c r="P396" s="189"/>
      <c r="Q396" s="189"/>
      <c r="R396" s="189"/>
      <c r="S396" s="189"/>
      <c r="T396" s="189"/>
      <c r="U396" s="189"/>
      <c r="V396" s="189"/>
      <c r="W396" s="190"/>
      <c r="X396" s="191"/>
      <c r="Y396" s="191"/>
      <c r="Z396" s="191"/>
      <c r="AA396" s="191"/>
      <c r="AB396" s="191"/>
      <c r="AC396" s="191"/>
      <c r="AD396" s="191"/>
      <c r="AE396" s="191"/>
      <c r="AF396" s="191"/>
      <c r="AG396" s="191"/>
      <c r="AH396" s="191"/>
      <c r="AI396" s="191"/>
      <c r="AJ396" s="191"/>
      <c r="AK396" s="191"/>
      <c r="CT396" s="7"/>
      <c r="CU396" s="7"/>
      <c r="CV396" s="7"/>
      <c r="CW396" s="7"/>
      <c r="CX396" s="7"/>
    </row>
    <row r="397" spans="1:102" s="24" customFormat="1" ht="14.25">
      <c r="A397" s="189"/>
      <c r="B397" s="189" t="s">
        <v>241</v>
      </c>
      <c r="C397" s="666" t="s">
        <v>257</v>
      </c>
      <c r="D397" s="666"/>
      <c r="E397" s="666"/>
      <c r="F397" s="666"/>
      <c r="G397" s="666"/>
      <c r="H397" s="666"/>
      <c r="I397" s="666"/>
      <c r="J397" s="666"/>
      <c r="K397" s="666"/>
      <c r="L397" s="666"/>
      <c r="M397" s="666"/>
      <c r="N397" s="666"/>
      <c r="O397" s="666"/>
      <c r="P397" s="666"/>
      <c r="Q397" s="666"/>
      <c r="R397" s="666"/>
      <c r="S397" s="666"/>
      <c r="T397" s="666"/>
      <c r="U397" s="666"/>
      <c r="V397" s="666"/>
      <c r="W397" s="190"/>
      <c r="X397" s="191"/>
      <c r="Y397" s="191"/>
      <c r="Z397" s="191"/>
      <c r="AA397" s="191"/>
      <c r="AB397" s="191"/>
      <c r="AC397" s="191"/>
      <c r="AD397" s="191"/>
      <c r="AE397" s="191"/>
      <c r="AF397" s="191"/>
      <c r="AG397" s="191"/>
      <c r="AH397" s="191"/>
      <c r="AI397" s="191"/>
      <c r="AJ397" s="191"/>
      <c r="AK397" s="191"/>
      <c r="CT397" s="7"/>
      <c r="CU397" s="7"/>
      <c r="CV397" s="7"/>
      <c r="CW397" s="7"/>
      <c r="CX397" s="7"/>
    </row>
    <row r="398" spans="1:102" s="24" customFormat="1" ht="14.25">
      <c r="A398" s="189"/>
      <c r="B398" s="189"/>
      <c r="C398" s="666"/>
      <c r="D398" s="666"/>
      <c r="E398" s="666"/>
      <c r="F398" s="666"/>
      <c r="G398" s="666"/>
      <c r="H398" s="666"/>
      <c r="I398" s="666"/>
      <c r="J398" s="666"/>
      <c r="K398" s="666"/>
      <c r="L398" s="666"/>
      <c r="M398" s="666"/>
      <c r="N398" s="666"/>
      <c r="O398" s="666"/>
      <c r="P398" s="666"/>
      <c r="Q398" s="666"/>
      <c r="R398" s="666"/>
      <c r="S398" s="666"/>
      <c r="T398" s="666"/>
      <c r="U398" s="666"/>
      <c r="V398" s="666"/>
      <c r="W398" s="190"/>
      <c r="X398" s="191"/>
      <c r="Y398" s="583">
        <v>31971</v>
      </c>
      <c r="Z398" s="584"/>
      <c r="AA398" s="191"/>
      <c r="AB398" s="547"/>
      <c r="AC398" s="547"/>
      <c r="AD398" s="547"/>
      <c r="AE398" s="547"/>
      <c r="AF398" s="191"/>
      <c r="AG398" s="191"/>
      <c r="AH398" s="191"/>
      <c r="AI398" s="191"/>
      <c r="AJ398" s="191"/>
      <c r="AK398" s="191"/>
      <c r="CT398" s="7"/>
      <c r="CU398" s="7"/>
      <c r="CV398" s="7"/>
      <c r="CW398" s="7"/>
      <c r="CX398" s="7"/>
    </row>
    <row r="399" spans="1:102" s="24" customFormat="1" ht="9.75" customHeight="1">
      <c r="A399" s="189"/>
      <c r="B399" s="189"/>
      <c r="C399" s="189"/>
      <c r="D399" s="189"/>
      <c r="E399" s="189"/>
      <c r="F399" s="189"/>
      <c r="G399" s="189"/>
      <c r="H399" s="189"/>
      <c r="I399" s="189"/>
      <c r="J399" s="189"/>
      <c r="K399" s="189"/>
      <c r="L399" s="189"/>
      <c r="M399" s="189"/>
      <c r="N399" s="189"/>
      <c r="O399" s="189"/>
      <c r="P399" s="189"/>
      <c r="Q399" s="189"/>
      <c r="R399" s="189"/>
      <c r="S399" s="189"/>
      <c r="T399" s="189"/>
      <c r="U399" s="189"/>
      <c r="V399" s="189"/>
      <c r="W399" s="190"/>
      <c r="X399" s="191"/>
      <c r="Y399" s="191"/>
      <c r="Z399" s="191"/>
      <c r="AA399" s="191"/>
      <c r="AB399" s="191"/>
      <c r="AC399" s="191"/>
      <c r="AD399" s="191"/>
      <c r="AE399" s="191"/>
      <c r="AF399" s="191"/>
      <c r="AG399" s="191"/>
      <c r="AH399" s="191"/>
      <c r="AI399" s="191"/>
      <c r="AJ399" s="191"/>
      <c r="AK399" s="191"/>
      <c r="CT399" s="7"/>
      <c r="CU399" s="7"/>
      <c r="CV399" s="7"/>
      <c r="CW399" s="7"/>
      <c r="CX399" s="7"/>
    </row>
    <row r="400" spans="1:102" s="24" customFormat="1" ht="14.25">
      <c r="A400" s="189"/>
      <c r="B400" s="189" t="s">
        <v>174</v>
      </c>
      <c r="C400" s="666" t="s">
        <v>258</v>
      </c>
      <c r="D400" s="666"/>
      <c r="E400" s="666"/>
      <c r="F400" s="666"/>
      <c r="G400" s="666"/>
      <c r="H400" s="666"/>
      <c r="I400" s="666"/>
      <c r="J400" s="666"/>
      <c r="K400" s="666"/>
      <c r="L400" s="666"/>
      <c r="M400" s="666"/>
      <c r="N400" s="666"/>
      <c r="O400" s="666"/>
      <c r="P400" s="666"/>
      <c r="Q400" s="666"/>
      <c r="R400" s="666"/>
      <c r="S400" s="666"/>
      <c r="T400" s="666"/>
      <c r="U400" s="666"/>
      <c r="V400" s="666"/>
      <c r="W400" s="190"/>
      <c r="X400" s="191"/>
      <c r="Y400" s="191"/>
      <c r="Z400" s="191"/>
      <c r="AA400" s="191"/>
      <c r="AB400" s="191"/>
      <c r="AC400" s="191"/>
      <c r="AD400" s="191"/>
      <c r="AE400" s="191"/>
      <c r="AF400" s="191"/>
      <c r="AG400" s="191"/>
      <c r="AH400" s="191"/>
      <c r="AI400" s="191"/>
      <c r="AJ400" s="191"/>
      <c r="AK400" s="191"/>
      <c r="CT400" s="7"/>
      <c r="CU400" s="7"/>
      <c r="CV400" s="7"/>
      <c r="CW400" s="7"/>
      <c r="CX400" s="7"/>
    </row>
    <row r="401" spans="1:102" s="24" customFormat="1" ht="14.25">
      <c r="A401" s="189"/>
      <c r="B401" s="189"/>
      <c r="C401" s="666"/>
      <c r="D401" s="666"/>
      <c r="E401" s="666"/>
      <c r="F401" s="666"/>
      <c r="G401" s="666"/>
      <c r="H401" s="666"/>
      <c r="I401" s="666"/>
      <c r="J401" s="666"/>
      <c r="K401" s="666"/>
      <c r="L401" s="666"/>
      <c r="M401" s="666"/>
      <c r="N401" s="666"/>
      <c r="O401" s="666"/>
      <c r="P401" s="666"/>
      <c r="Q401" s="666"/>
      <c r="R401" s="666"/>
      <c r="S401" s="666"/>
      <c r="T401" s="666"/>
      <c r="U401" s="666"/>
      <c r="V401" s="666"/>
      <c r="W401" s="190"/>
      <c r="X401" s="191"/>
      <c r="Y401" s="583">
        <v>31982</v>
      </c>
      <c r="Z401" s="584"/>
      <c r="AA401" s="191"/>
      <c r="AB401" s="547"/>
      <c r="AC401" s="547"/>
      <c r="AD401" s="547"/>
      <c r="AE401" s="547"/>
      <c r="AF401" s="191"/>
      <c r="AG401" s="191"/>
      <c r="AH401" s="191"/>
      <c r="AI401" s="191"/>
      <c r="AJ401" s="191"/>
      <c r="AK401" s="191"/>
      <c r="CT401" s="7"/>
      <c r="CU401" s="7"/>
      <c r="CV401" s="7"/>
      <c r="CW401" s="7"/>
      <c r="CX401" s="7"/>
    </row>
    <row r="402" spans="1:102" s="24" customFormat="1" ht="9.75" customHeight="1">
      <c r="A402" s="189"/>
      <c r="B402" s="189"/>
      <c r="C402" s="189"/>
      <c r="D402" s="189"/>
      <c r="E402" s="189"/>
      <c r="F402" s="189"/>
      <c r="G402" s="189"/>
      <c r="H402" s="189"/>
      <c r="I402" s="189"/>
      <c r="J402" s="189"/>
      <c r="K402" s="189"/>
      <c r="L402" s="189"/>
      <c r="M402" s="189"/>
      <c r="N402" s="189"/>
      <c r="O402" s="189"/>
      <c r="P402" s="189"/>
      <c r="Q402" s="189"/>
      <c r="R402" s="189"/>
      <c r="S402" s="189"/>
      <c r="T402" s="189"/>
      <c r="U402" s="189"/>
      <c r="V402" s="189"/>
      <c r="W402" s="190"/>
      <c r="X402" s="191"/>
      <c r="Y402" s="191"/>
      <c r="Z402" s="191"/>
      <c r="AA402" s="191"/>
      <c r="AB402" s="191"/>
      <c r="AC402" s="191"/>
      <c r="AD402" s="191"/>
      <c r="AE402" s="191"/>
      <c r="AF402" s="191"/>
      <c r="AG402" s="191"/>
      <c r="AH402" s="191"/>
      <c r="AI402" s="191"/>
      <c r="AJ402" s="191"/>
      <c r="AK402" s="191"/>
      <c r="CT402" s="7"/>
      <c r="CU402" s="7"/>
      <c r="CV402" s="7"/>
      <c r="CW402" s="7"/>
      <c r="CX402" s="7"/>
    </row>
    <row r="403" spans="1:102" s="24" customFormat="1" ht="14.25">
      <c r="A403" s="189"/>
      <c r="B403" s="189" t="s">
        <v>249</v>
      </c>
      <c r="C403" s="666" t="s">
        <v>259</v>
      </c>
      <c r="D403" s="666"/>
      <c r="E403" s="666"/>
      <c r="F403" s="666"/>
      <c r="G403" s="666"/>
      <c r="H403" s="666"/>
      <c r="I403" s="666"/>
      <c r="J403" s="666"/>
      <c r="K403" s="666"/>
      <c r="L403" s="666"/>
      <c r="M403" s="666"/>
      <c r="N403" s="666"/>
      <c r="O403" s="666"/>
      <c r="P403" s="666"/>
      <c r="Q403" s="666"/>
      <c r="R403" s="666"/>
      <c r="S403" s="666"/>
      <c r="T403" s="666"/>
      <c r="U403" s="666"/>
      <c r="V403" s="666"/>
      <c r="W403" s="190"/>
      <c r="X403" s="191"/>
      <c r="Y403" s="191"/>
      <c r="Z403" s="191"/>
      <c r="AA403" s="191"/>
      <c r="AB403" s="191"/>
      <c r="AC403" s="191"/>
      <c r="AD403" s="191"/>
      <c r="AE403" s="191"/>
      <c r="AF403" s="191"/>
      <c r="AG403" s="191"/>
      <c r="AH403" s="191"/>
      <c r="AI403" s="191"/>
      <c r="AJ403" s="191"/>
      <c r="AK403" s="191"/>
      <c r="CT403" s="7"/>
      <c r="CU403" s="7"/>
      <c r="CV403" s="7"/>
      <c r="CW403" s="7"/>
      <c r="CX403" s="7"/>
    </row>
    <row r="404" spans="1:102" s="24" customFormat="1" ht="14.25">
      <c r="A404" s="189"/>
      <c r="B404" s="189"/>
      <c r="C404" s="666"/>
      <c r="D404" s="666"/>
      <c r="E404" s="666"/>
      <c r="F404" s="666"/>
      <c r="G404" s="666"/>
      <c r="H404" s="666"/>
      <c r="I404" s="666"/>
      <c r="J404" s="666"/>
      <c r="K404" s="666"/>
      <c r="L404" s="666"/>
      <c r="M404" s="666"/>
      <c r="N404" s="666"/>
      <c r="O404" s="666"/>
      <c r="P404" s="666"/>
      <c r="Q404" s="666"/>
      <c r="R404" s="666"/>
      <c r="S404" s="666"/>
      <c r="T404" s="666"/>
      <c r="U404" s="666"/>
      <c r="V404" s="666"/>
      <c r="W404" s="190"/>
      <c r="X404" s="191"/>
      <c r="Y404" s="583">
        <v>31981</v>
      </c>
      <c r="Z404" s="584"/>
      <c r="AA404" s="191"/>
      <c r="AB404" s="547"/>
      <c r="AC404" s="547"/>
      <c r="AD404" s="547"/>
      <c r="AE404" s="547"/>
      <c r="AF404" s="191"/>
      <c r="AG404" s="191"/>
      <c r="AH404" s="191"/>
      <c r="AI404" s="191"/>
      <c r="AJ404" s="191"/>
      <c r="AK404" s="191"/>
      <c r="CT404" s="7"/>
      <c r="CU404" s="7"/>
      <c r="CV404" s="7"/>
      <c r="CW404" s="7"/>
      <c r="CX404" s="7"/>
    </row>
    <row r="405" spans="1:102" s="24" customFormat="1" ht="9.75" customHeight="1">
      <c r="A405" s="189"/>
      <c r="B405" s="189"/>
      <c r="C405" s="189"/>
      <c r="D405" s="189"/>
      <c r="E405" s="189"/>
      <c r="F405" s="189"/>
      <c r="G405" s="189"/>
      <c r="H405" s="189"/>
      <c r="I405" s="189"/>
      <c r="J405" s="189"/>
      <c r="K405" s="189"/>
      <c r="L405" s="189"/>
      <c r="M405" s="189"/>
      <c r="N405" s="189"/>
      <c r="O405" s="189"/>
      <c r="P405" s="189"/>
      <c r="Q405" s="189"/>
      <c r="R405" s="189"/>
      <c r="S405" s="189"/>
      <c r="T405" s="189"/>
      <c r="U405" s="189"/>
      <c r="V405" s="189"/>
      <c r="W405" s="190"/>
      <c r="X405" s="191"/>
      <c r="Y405" s="191"/>
      <c r="Z405" s="191"/>
      <c r="AA405" s="191"/>
      <c r="AB405" s="191"/>
      <c r="AC405" s="191"/>
      <c r="AD405" s="191"/>
      <c r="AE405" s="191"/>
      <c r="AF405" s="191"/>
      <c r="AG405" s="191"/>
      <c r="AH405" s="191"/>
      <c r="AI405" s="191"/>
      <c r="AJ405" s="191"/>
      <c r="AK405" s="191"/>
      <c r="CT405" s="7"/>
      <c r="CU405" s="7"/>
      <c r="CV405" s="7"/>
      <c r="CW405" s="7"/>
      <c r="CX405" s="7"/>
    </row>
    <row r="406" spans="1:102" s="24" customFormat="1" ht="14.25">
      <c r="A406" s="189"/>
      <c r="B406" s="189" t="s">
        <v>251</v>
      </c>
      <c r="C406" s="186" t="s">
        <v>260</v>
      </c>
      <c r="D406" s="189"/>
      <c r="E406" s="189"/>
      <c r="F406" s="189"/>
      <c r="G406" s="189"/>
      <c r="H406" s="189"/>
      <c r="I406" s="189"/>
      <c r="J406" s="189"/>
      <c r="K406" s="189"/>
      <c r="L406" s="189"/>
      <c r="M406" s="189"/>
      <c r="N406" s="189"/>
      <c r="O406" s="189"/>
      <c r="P406" s="189"/>
      <c r="Q406" s="189"/>
      <c r="R406" s="189"/>
      <c r="S406" s="189"/>
      <c r="T406" s="189"/>
      <c r="U406" s="189"/>
      <c r="V406" s="189"/>
      <c r="W406" s="190"/>
      <c r="X406" s="191"/>
      <c r="Y406" s="577">
        <v>3095</v>
      </c>
      <c r="Z406" s="578"/>
      <c r="AA406" s="191"/>
      <c r="AB406" s="191"/>
      <c r="AC406" s="191"/>
      <c r="AD406" s="191"/>
      <c r="AE406" s="191"/>
      <c r="AF406" s="191"/>
      <c r="AG406" s="547"/>
      <c r="AH406" s="547"/>
      <c r="AI406" s="547"/>
      <c r="AJ406" s="547"/>
      <c r="AK406" s="191"/>
      <c r="CT406" s="7"/>
      <c r="CU406" s="7"/>
      <c r="CV406" s="7"/>
      <c r="CW406" s="7"/>
      <c r="CX406" s="7"/>
    </row>
    <row r="407" spans="1:102" s="24" customFormat="1" ht="9.75" customHeight="1">
      <c r="A407" s="189"/>
      <c r="B407" s="189"/>
      <c r="C407" s="189"/>
      <c r="D407" s="189"/>
      <c r="E407" s="189"/>
      <c r="F407" s="189"/>
      <c r="G407" s="189"/>
      <c r="H407" s="189"/>
      <c r="I407" s="189"/>
      <c r="J407" s="189"/>
      <c r="K407" s="189"/>
      <c r="L407" s="189"/>
      <c r="M407" s="189"/>
      <c r="N407" s="189"/>
      <c r="O407" s="189"/>
      <c r="P407" s="189"/>
      <c r="Q407" s="189"/>
      <c r="R407" s="189"/>
      <c r="S407" s="189"/>
      <c r="T407" s="189"/>
      <c r="U407" s="189"/>
      <c r="V407" s="189"/>
      <c r="W407" s="190"/>
      <c r="X407" s="191"/>
      <c r="Y407" s="191"/>
      <c r="Z407" s="191"/>
      <c r="AA407" s="191"/>
      <c r="AB407" s="191"/>
      <c r="AC407" s="191"/>
      <c r="AD407" s="191"/>
      <c r="AE407" s="191"/>
      <c r="AF407" s="191"/>
      <c r="AG407" s="191"/>
      <c r="AH407" s="191"/>
      <c r="AI407" s="191"/>
      <c r="AJ407" s="191"/>
      <c r="AK407" s="191"/>
      <c r="CT407" s="7"/>
      <c r="CU407" s="7"/>
      <c r="CV407" s="7"/>
      <c r="CW407" s="7"/>
      <c r="CX407" s="7"/>
    </row>
    <row r="408" spans="1:102" s="24" customFormat="1" ht="14.25">
      <c r="A408" s="189"/>
      <c r="B408" s="189" t="s">
        <v>261</v>
      </c>
      <c r="C408" s="666" t="s">
        <v>262</v>
      </c>
      <c r="D408" s="666"/>
      <c r="E408" s="666"/>
      <c r="F408" s="666"/>
      <c r="G408" s="666"/>
      <c r="H408" s="666"/>
      <c r="I408" s="666"/>
      <c r="J408" s="666"/>
      <c r="K408" s="666"/>
      <c r="L408" s="666"/>
      <c r="M408" s="666"/>
      <c r="N408" s="666"/>
      <c r="O408" s="666"/>
      <c r="P408" s="666"/>
      <c r="Q408" s="666"/>
      <c r="R408" s="666"/>
      <c r="S408" s="666"/>
      <c r="T408" s="666"/>
      <c r="U408" s="666"/>
      <c r="V408" s="666"/>
      <c r="W408" s="190"/>
      <c r="X408" s="191"/>
      <c r="Y408" s="7"/>
      <c r="Z408" s="7"/>
      <c r="AA408" s="191"/>
      <c r="AB408" s="191"/>
      <c r="AC408" s="191"/>
      <c r="AD408" s="191"/>
      <c r="AE408" s="191"/>
      <c r="AF408" s="191"/>
      <c r="AG408" s="191"/>
      <c r="AH408" s="191"/>
      <c r="AI408" s="191"/>
      <c r="AJ408" s="191"/>
      <c r="AK408" s="191"/>
      <c r="CT408" s="7"/>
      <c r="CU408" s="7"/>
      <c r="CV408" s="7"/>
      <c r="CW408" s="7"/>
      <c r="CX408" s="7"/>
    </row>
    <row r="409" spans="1:102" s="24" customFormat="1" ht="14.25">
      <c r="A409" s="189"/>
      <c r="B409" s="189"/>
      <c r="C409" s="666"/>
      <c r="D409" s="666"/>
      <c r="E409" s="666"/>
      <c r="F409" s="666"/>
      <c r="G409" s="666"/>
      <c r="H409" s="666"/>
      <c r="I409" s="666"/>
      <c r="J409" s="666"/>
      <c r="K409" s="666"/>
      <c r="L409" s="666"/>
      <c r="M409" s="666"/>
      <c r="N409" s="666"/>
      <c r="O409" s="666"/>
      <c r="P409" s="666"/>
      <c r="Q409" s="666"/>
      <c r="R409" s="666"/>
      <c r="S409" s="666"/>
      <c r="T409" s="666"/>
      <c r="U409" s="666"/>
      <c r="V409" s="666"/>
      <c r="W409" s="190"/>
      <c r="X409" s="191"/>
      <c r="Y409" s="577">
        <v>3999</v>
      </c>
      <c r="Z409" s="578"/>
      <c r="AA409" s="191"/>
      <c r="AB409" s="191"/>
      <c r="AC409" s="191"/>
      <c r="AD409" s="191"/>
      <c r="AE409" s="191"/>
      <c r="AF409" s="191"/>
      <c r="AG409" s="547"/>
      <c r="AH409" s="547"/>
      <c r="AI409" s="547"/>
      <c r="AJ409" s="547"/>
      <c r="AK409" s="191"/>
      <c r="CT409" s="7"/>
      <c r="CU409" s="7"/>
      <c r="CV409" s="7"/>
      <c r="CW409" s="7"/>
      <c r="CX409" s="7"/>
    </row>
    <row r="410" spans="1:102" s="24" customFormat="1" ht="14.25">
      <c r="A410" s="189"/>
      <c r="B410" s="189"/>
      <c r="C410" s="189"/>
      <c r="D410" s="189"/>
      <c r="E410" s="189"/>
      <c r="F410" s="189"/>
      <c r="G410" s="189"/>
      <c r="H410" s="189"/>
      <c r="I410" s="189"/>
      <c r="J410" s="189"/>
      <c r="K410" s="189"/>
      <c r="L410" s="189"/>
      <c r="M410" s="189"/>
      <c r="N410" s="189"/>
      <c r="O410" s="189"/>
      <c r="P410" s="189"/>
      <c r="Q410" s="189"/>
      <c r="R410" s="189"/>
      <c r="S410" s="189"/>
      <c r="T410" s="189"/>
      <c r="U410" s="189"/>
      <c r="V410" s="189"/>
      <c r="W410" s="190"/>
      <c r="X410" s="191"/>
      <c r="Y410" s="191"/>
      <c r="Z410" s="191"/>
      <c r="AA410" s="191"/>
      <c r="AB410" s="191"/>
      <c r="AC410" s="191"/>
      <c r="AD410" s="191"/>
      <c r="AE410" s="191"/>
      <c r="AF410" s="191"/>
      <c r="AG410" s="191"/>
      <c r="AH410" s="191"/>
      <c r="AI410" s="191"/>
      <c r="AJ410" s="191"/>
      <c r="AK410" s="191"/>
      <c r="CT410" s="7"/>
      <c r="CU410" s="7"/>
      <c r="CV410" s="7"/>
      <c r="CW410" s="7"/>
      <c r="CX410" s="7"/>
    </row>
    <row r="411" spans="1:102" s="24" customFormat="1" ht="14.25">
      <c r="A411" s="185" t="s">
        <v>85</v>
      </c>
      <c r="B411" s="186" t="s">
        <v>263</v>
      </c>
      <c r="C411" s="189"/>
      <c r="D411" s="189"/>
      <c r="E411" s="189"/>
      <c r="F411" s="189"/>
      <c r="G411" s="189"/>
      <c r="H411" s="189"/>
      <c r="I411" s="189"/>
      <c r="J411" s="189"/>
      <c r="K411" s="189"/>
      <c r="L411" s="189"/>
      <c r="M411" s="189"/>
      <c r="N411" s="189"/>
      <c r="O411" s="189"/>
      <c r="P411" s="189"/>
      <c r="Q411" s="189"/>
      <c r="R411" s="189"/>
      <c r="S411" s="189"/>
      <c r="T411" s="189"/>
      <c r="U411" s="189"/>
      <c r="V411" s="189"/>
      <c r="W411" s="190"/>
      <c r="X411" s="191"/>
      <c r="Y411" s="191"/>
      <c r="Z411" s="191"/>
      <c r="AA411" s="191"/>
      <c r="AB411" s="191"/>
      <c r="AC411" s="191"/>
      <c r="AD411" s="191"/>
      <c r="AE411" s="191"/>
      <c r="AF411" s="191"/>
      <c r="AG411" s="191"/>
      <c r="AH411" s="191"/>
      <c r="AI411" s="191"/>
      <c r="AJ411" s="191"/>
      <c r="AK411" s="191"/>
      <c r="CT411" s="7"/>
      <c r="CU411" s="7"/>
      <c r="CV411" s="7"/>
      <c r="CW411" s="7"/>
      <c r="CX411" s="7"/>
    </row>
    <row r="412" spans="1:102" s="24" customFormat="1" ht="6" customHeight="1">
      <c r="A412" s="185"/>
      <c r="B412" s="186"/>
      <c r="C412" s="189"/>
      <c r="D412" s="189"/>
      <c r="E412" s="189"/>
      <c r="F412" s="189"/>
      <c r="G412" s="189"/>
      <c r="H412" s="189"/>
      <c r="I412" s="189"/>
      <c r="J412" s="189"/>
      <c r="K412" s="189"/>
      <c r="L412" s="189"/>
      <c r="M412" s="189"/>
      <c r="N412" s="189"/>
      <c r="O412" s="189"/>
      <c r="P412" s="189"/>
      <c r="Q412" s="189"/>
      <c r="R412" s="189"/>
      <c r="S412" s="189"/>
      <c r="T412" s="189"/>
      <c r="U412" s="189"/>
      <c r="V412" s="189"/>
      <c r="W412" s="190"/>
      <c r="X412" s="191"/>
      <c r="Y412" s="191"/>
      <c r="Z412" s="191"/>
      <c r="AA412" s="191"/>
      <c r="AB412" s="191"/>
      <c r="AC412" s="191"/>
      <c r="AD412" s="191"/>
      <c r="AE412" s="191"/>
      <c r="AF412" s="191"/>
      <c r="AG412" s="191"/>
      <c r="AH412" s="191"/>
      <c r="AI412" s="191"/>
      <c r="AJ412" s="191"/>
      <c r="AK412" s="191"/>
      <c r="CT412" s="7"/>
      <c r="CU412" s="7"/>
      <c r="CV412" s="7"/>
      <c r="CW412" s="7"/>
      <c r="CX412" s="7"/>
    </row>
    <row r="413" spans="1:102" s="24" customFormat="1" ht="14.25">
      <c r="A413" s="189"/>
      <c r="B413" s="189" t="s">
        <v>235</v>
      </c>
      <c r="C413" s="189" t="s">
        <v>264</v>
      </c>
      <c r="D413" s="189"/>
      <c r="E413" s="189"/>
      <c r="F413" s="189"/>
      <c r="G413" s="189"/>
      <c r="H413" s="189"/>
      <c r="I413" s="189"/>
      <c r="J413" s="189"/>
      <c r="K413" s="189"/>
      <c r="L413" s="189"/>
      <c r="M413" s="189"/>
      <c r="N413" s="189"/>
      <c r="O413" s="189"/>
      <c r="P413" s="189"/>
      <c r="Q413" s="189"/>
      <c r="R413" s="189"/>
      <c r="S413" s="189"/>
      <c r="T413" s="189"/>
      <c r="U413" s="189"/>
      <c r="V413" s="189"/>
      <c r="W413" s="190"/>
      <c r="X413" s="191"/>
      <c r="Y413" s="577">
        <v>3097</v>
      </c>
      <c r="Z413" s="578"/>
      <c r="AA413" s="191"/>
      <c r="AB413" s="191"/>
      <c r="AC413" s="191"/>
      <c r="AD413" s="191"/>
      <c r="AE413" s="191"/>
      <c r="AF413" s="191"/>
      <c r="AG413" s="547"/>
      <c r="AH413" s="547"/>
      <c r="AI413" s="547"/>
      <c r="AJ413" s="547"/>
      <c r="AK413" s="191"/>
      <c r="CT413" s="7"/>
      <c r="CU413" s="7"/>
      <c r="CV413" s="7"/>
      <c r="CW413" s="7"/>
      <c r="CX413" s="7"/>
    </row>
    <row r="414" spans="1:102" s="24" customFormat="1" ht="9.75" customHeight="1">
      <c r="A414" s="189"/>
      <c r="B414" s="189"/>
      <c r="C414" s="189"/>
      <c r="D414" s="189"/>
      <c r="E414" s="189"/>
      <c r="F414" s="189"/>
      <c r="G414" s="189"/>
      <c r="H414" s="189"/>
      <c r="I414" s="189"/>
      <c r="J414" s="189"/>
      <c r="K414" s="189"/>
      <c r="L414" s="189"/>
      <c r="M414" s="189"/>
      <c r="N414" s="189"/>
      <c r="O414" s="189"/>
      <c r="P414" s="189"/>
      <c r="Q414" s="189"/>
      <c r="R414" s="189"/>
      <c r="S414" s="189"/>
      <c r="T414" s="189"/>
      <c r="U414" s="189"/>
      <c r="V414" s="189"/>
      <c r="W414" s="190"/>
      <c r="X414" s="191"/>
      <c r="Y414" s="191"/>
      <c r="Z414" s="191"/>
      <c r="AA414" s="191"/>
      <c r="AB414" s="191"/>
      <c r="AC414" s="191"/>
      <c r="AD414" s="191"/>
      <c r="AE414" s="191"/>
      <c r="AF414" s="191"/>
      <c r="AG414" s="191"/>
      <c r="AH414" s="191"/>
      <c r="AI414" s="191"/>
      <c r="AJ414" s="191"/>
      <c r="AK414" s="191"/>
      <c r="CT414" s="7"/>
      <c r="CU414" s="7"/>
      <c r="CV414" s="7"/>
      <c r="CW414" s="7"/>
      <c r="CX414" s="7"/>
    </row>
    <row r="415" spans="1:102" s="24" customFormat="1" ht="14.25">
      <c r="A415" s="189"/>
      <c r="B415" s="189" t="s">
        <v>237</v>
      </c>
      <c r="C415" s="666" t="s">
        <v>265</v>
      </c>
      <c r="D415" s="666"/>
      <c r="E415" s="666"/>
      <c r="F415" s="666"/>
      <c r="G415" s="666"/>
      <c r="H415" s="666"/>
      <c r="I415" s="666"/>
      <c r="J415" s="666"/>
      <c r="K415" s="666"/>
      <c r="L415" s="666"/>
      <c r="M415" s="666"/>
      <c r="N415" s="666"/>
      <c r="O415" s="666"/>
      <c r="P415" s="666"/>
      <c r="Q415" s="666"/>
      <c r="R415" s="666"/>
      <c r="S415" s="666"/>
      <c r="T415" s="666"/>
      <c r="U415" s="666"/>
      <c r="V415" s="666"/>
      <c r="W415" s="190"/>
      <c r="X415" s="191"/>
      <c r="Y415" s="7"/>
      <c r="Z415" s="7"/>
      <c r="AA415" s="191"/>
      <c r="AB415" s="191"/>
      <c r="AC415" s="191"/>
      <c r="AD415" s="191"/>
      <c r="AE415" s="191"/>
      <c r="AF415" s="191"/>
      <c r="AG415" s="191"/>
      <c r="AH415" s="191"/>
      <c r="AI415" s="191"/>
      <c r="AJ415" s="191"/>
      <c r="AK415" s="191"/>
      <c r="CT415" s="7"/>
      <c r="CU415" s="7"/>
      <c r="CV415" s="7"/>
      <c r="CW415" s="7"/>
      <c r="CX415" s="7"/>
    </row>
    <row r="416" spans="1:102" s="24" customFormat="1" ht="14.25">
      <c r="A416" s="189"/>
      <c r="B416" s="189"/>
      <c r="C416" s="666"/>
      <c r="D416" s="666"/>
      <c r="E416" s="666"/>
      <c r="F416" s="666"/>
      <c r="G416" s="666"/>
      <c r="H416" s="666"/>
      <c r="I416" s="666"/>
      <c r="J416" s="666"/>
      <c r="K416" s="666"/>
      <c r="L416" s="666"/>
      <c r="M416" s="666"/>
      <c r="N416" s="666"/>
      <c r="O416" s="666"/>
      <c r="P416" s="666"/>
      <c r="Q416" s="666"/>
      <c r="R416" s="666"/>
      <c r="S416" s="666"/>
      <c r="T416" s="666"/>
      <c r="U416" s="666"/>
      <c r="V416" s="666"/>
      <c r="W416" s="190"/>
      <c r="X416" s="191"/>
      <c r="Y416" s="577">
        <v>3090</v>
      </c>
      <c r="Z416" s="578"/>
      <c r="AA416" s="191"/>
      <c r="AB416" s="191"/>
      <c r="AC416" s="191"/>
      <c r="AD416" s="191"/>
      <c r="AE416" s="191"/>
      <c r="AF416" s="191"/>
      <c r="AG416" s="547"/>
      <c r="AH416" s="547"/>
      <c r="AI416" s="547"/>
      <c r="AJ416" s="547"/>
      <c r="AK416" s="191"/>
      <c r="CT416" s="7"/>
      <c r="CU416" s="7"/>
      <c r="CV416" s="7"/>
      <c r="CW416" s="7"/>
      <c r="CX416" s="7"/>
    </row>
    <row r="417" spans="1:102" s="24" customFormat="1" ht="9.75" customHeight="1">
      <c r="A417" s="189"/>
      <c r="B417" s="189"/>
      <c r="C417" s="189"/>
      <c r="D417" s="189"/>
      <c r="E417" s="189"/>
      <c r="F417" s="189"/>
      <c r="G417" s="189"/>
      <c r="H417" s="189"/>
      <c r="I417" s="189"/>
      <c r="J417" s="189"/>
      <c r="K417" s="189"/>
      <c r="L417" s="189"/>
      <c r="M417" s="189"/>
      <c r="N417" s="189"/>
      <c r="O417" s="189"/>
      <c r="P417" s="189"/>
      <c r="Q417" s="189"/>
      <c r="R417" s="189"/>
      <c r="S417" s="189"/>
      <c r="T417" s="189"/>
      <c r="U417" s="189"/>
      <c r="V417" s="189"/>
      <c r="W417" s="190"/>
      <c r="X417" s="191"/>
      <c r="Y417" s="191"/>
      <c r="Z417" s="191"/>
      <c r="AA417" s="191"/>
      <c r="AB417" s="191"/>
      <c r="AC417" s="191"/>
      <c r="AD417" s="191"/>
      <c r="AE417" s="191"/>
      <c r="AF417" s="191"/>
      <c r="AG417" s="191"/>
      <c r="AH417" s="191"/>
      <c r="AI417" s="191"/>
      <c r="AJ417" s="191"/>
      <c r="AK417" s="191"/>
      <c r="CT417" s="7"/>
      <c r="CU417" s="7"/>
      <c r="CV417" s="7"/>
      <c r="CW417" s="7"/>
      <c r="CX417" s="7"/>
    </row>
    <row r="418" spans="1:102" s="24" customFormat="1" ht="14.25">
      <c r="A418" s="189"/>
      <c r="B418" s="189" t="s">
        <v>239</v>
      </c>
      <c r="C418" s="189" t="s">
        <v>266</v>
      </c>
      <c r="D418" s="189"/>
      <c r="E418" s="189"/>
      <c r="F418" s="189"/>
      <c r="G418" s="189"/>
      <c r="H418" s="189"/>
      <c r="I418" s="189"/>
      <c r="J418" s="189"/>
      <c r="K418" s="189"/>
      <c r="L418" s="189"/>
      <c r="M418" s="189"/>
      <c r="N418" s="189"/>
      <c r="O418" s="189"/>
      <c r="P418" s="189"/>
      <c r="Q418" s="189"/>
      <c r="R418" s="189"/>
      <c r="S418" s="189"/>
      <c r="T418" s="189"/>
      <c r="U418" s="189"/>
      <c r="V418" s="189"/>
      <c r="W418" s="190"/>
      <c r="X418" s="191"/>
      <c r="Y418" s="577">
        <v>3190</v>
      </c>
      <c r="Z418" s="578"/>
      <c r="AA418" s="191"/>
      <c r="AB418" s="191"/>
      <c r="AC418" s="191"/>
      <c r="AD418" s="191"/>
      <c r="AE418" s="191"/>
      <c r="AF418" s="191"/>
      <c r="AG418" s="547"/>
      <c r="AH418" s="547"/>
      <c r="AI418" s="547"/>
      <c r="AJ418" s="547"/>
      <c r="AK418" s="191"/>
      <c r="CT418" s="7"/>
      <c r="CU418" s="7"/>
      <c r="CV418" s="7"/>
      <c r="CW418" s="7"/>
      <c r="CX418" s="7"/>
    </row>
    <row r="419" spans="1:102" s="24" customFormat="1" ht="14.25">
      <c r="A419" s="189"/>
      <c r="B419" s="189"/>
      <c r="C419" s="189"/>
      <c r="D419" s="189"/>
      <c r="E419" s="189"/>
      <c r="F419" s="189"/>
      <c r="G419" s="189"/>
      <c r="H419" s="189"/>
      <c r="I419" s="189"/>
      <c r="J419" s="189"/>
      <c r="K419" s="189"/>
      <c r="L419" s="189"/>
      <c r="M419" s="189"/>
      <c r="N419" s="189"/>
      <c r="O419" s="189"/>
      <c r="P419" s="189"/>
      <c r="Q419" s="189"/>
      <c r="R419" s="189"/>
      <c r="S419" s="189"/>
      <c r="T419" s="189"/>
      <c r="U419" s="189"/>
      <c r="V419" s="189"/>
      <c r="W419" s="190"/>
      <c r="X419" s="191"/>
      <c r="Y419" s="191"/>
      <c r="Z419" s="191"/>
      <c r="AA419" s="191"/>
      <c r="AB419" s="191"/>
      <c r="AC419" s="191"/>
      <c r="AD419" s="191"/>
      <c r="AE419" s="191"/>
      <c r="AF419" s="191"/>
      <c r="AG419" s="191"/>
      <c r="AH419" s="191"/>
      <c r="AI419" s="191"/>
      <c r="AJ419" s="191"/>
      <c r="AK419" s="191"/>
      <c r="CT419" s="7"/>
      <c r="CU419" s="7"/>
      <c r="CV419" s="7"/>
      <c r="CW419" s="7"/>
      <c r="CX419" s="7"/>
    </row>
    <row r="420" spans="1:102" s="24" customFormat="1" ht="14.25">
      <c r="A420" s="189" t="s">
        <v>267</v>
      </c>
      <c r="B420" s="189"/>
      <c r="C420" s="189"/>
      <c r="D420" s="189"/>
      <c r="E420" s="189"/>
      <c r="F420" s="189"/>
      <c r="G420" s="189"/>
      <c r="H420" s="189"/>
      <c r="I420" s="189"/>
      <c r="J420" s="189"/>
      <c r="K420" s="189"/>
      <c r="L420" s="189"/>
      <c r="M420" s="189"/>
      <c r="N420" s="189"/>
      <c r="O420" s="189"/>
      <c r="P420" s="189"/>
      <c r="Q420" s="189"/>
      <c r="R420" s="189"/>
      <c r="S420" s="189"/>
      <c r="T420" s="189"/>
      <c r="U420" s="189"/>
      <c r="V420" s="189"/>
      <c r="W420" s="190"/>
      <c r="X420" s="191"/>
      <c r="Y420" s="191"/>
      <c r="Z420" s="191"/>
      <c r="AA420" s="191"/>
      <c r="AB420" s="191"/>
      <c r="AC420" s="191"/>
      <c r="AD420" s="191"/>
      <c r="AE420" s="191"/>
      <c r="AF420" s="191"/>
      <c r="AG420" s="191"/>
      <c r="AH420" s="191"/>
      <c r="AI420" s="191"/>
      <c r="AJ420" s="191"/>
      <c r="AK420" s="191"/>
      <c r="CT420" s="7"/>
      <c r="CU420" s="7"/>
      <c r="CV420" s="7"/>
      <c r="CW420" s="7"/>
      <c r="CX420" s="7"/>
    </row>
    <row r="421" spans="1:102" s="24" customFormat="1" ht="14.25">
      <c r="A421" s="189"/>
      <c r="B421" s="189"/>
      <c r="C421" s="189"/>
      <c r="D421" s="189"/>
      <c r="E421" s="189"/>
      <c r="F421" s="189"/>
      <c r="G421" s="189"/>
      <c r="H421" s="189"/>
      <c r="I421" s="189"/>
      <c r="J421" s="189"/>
      <c r="K421" s="189"/>
      <c r="L421" s="189"/>
      <c r="M421" s="189"/>
      <c r="N421" s="189"/>
      <c r="O421" s="189"/>
      <c r="P421" s="189"/>
      <c r="Q421" s="189"/>
      <c r="R421" s="189"/>
      <c r="S421" s="189"/>
      <c r="T421" s="189"/>
      <c r="U421" s="189"/>
      <c r="V421" s="189"/>
      <c r="W421" s="190"/>
      <c r="X421" s="191"/>
      <c r="Y421" s="191"/>
      <c r="Z421" s="191"/>
      <c r="AA421" s="191"/>
      <c r="AB421" s="191"/>
      <c r="AC421" s="191"/>
      <c r="AD421" s="191"/>
      <c r="AE421" s="189" t="s">
        <v>268</v>
      </c>
      <c r="AF421" s="191"/>
      <c r="AG421" s="191"/>
      <c r="AH421" s="191"/>
      <c r="AI421" s="191"/>
      <c r="AJ421" s="191"/>
      <c r="AK421" s="191"/>
      <c r="CT421" s="7"/>
      <c r="CU421" s="7"/>
      <c r="CV421" s="7"/>
      <c r="CW421" s="7"/>
      <c r="CX421" s="7"/>
    </row>
    <row r="422" spans="1:102" s="24" customFormat="1" ht="14.25">
      <c r="A422" s="189"/>
      <c r="B422" s="189"/>
      <c r="C422" s="189"/>
      <c r="D422" s="189"/>
      <c r="E422" s="189"/>
      <c r="F422" s="189"/>
      <c r="G422" s="189"/>
      <c r="H422" s="189"/>
      <c r="I422" s="189"/>
      <c r="J422" s="189"/>
      <c r="K422" s="189"/>
      <c r="L422" s="189"/>
      <c r="M422" s="189"/>
      <c r="N422" s="189"/>
      <c r="O422" s="189"/>
      <c r="P422" s="189"/>
      <c r="Q422" s="189"/>
      <c r="R422" s="189"/>
      <c r="S422" s="189"/>
      <c r="T422" s="189"/>
      <c r="U422" s="189"/>
      <c r="V422" s="189"/>
      <c r="W422" s="190"/>
      <c r="X422" s="191"/>
      <c r="Y422" s="191"/>
      <c r="Z422" s="191"/>
      <c r="AA422" s="191"/>
      <c r="AB422" s="191"/>
      <c r="AC422" s="191"/>
      <c r="AD422" s="191"/>
      <c r="AE422" s="7"/>
      <c r="AF422" s="7"/>
      <c r="AG422" s="7"/>
      <c r="AH422" s="7"/>
      <c r="AI422" s="7"/>
      <c r="AJ422" s="7"/>
      <c r="AK422" s="191"/>
      <c r="CT422" s="7"/>
      <c r="CU422" s="7"/>
      <c r="CV422" s="7"/>
      <c r="CW422" s="7"/>
      <c r="CX422" s="7"/>
    </row>
    <row r="423" spans="1:102" s="24" customFormat="1" ht="3.75" customHeight="1">
      <c r="A423" s="189"/>
      <c r="B423" s="189"/>
      <c r="C423" s="189"/>
      <c r="D423" s="189"/>
      <c r="E423" s="189"/>
      <c r="F423" s="189"/>
      <c r="G423" s="189"/>
      <c r="H423" s="189"/>
      <c r="I423" s="189"/>
      <c r="J423" s="189"/>
      <c r="K423" s="189"/>
      <c r="L423" s="189"/>
      <c r="M423" s="189"/>
      <c r="N423" s="189"/>
      <c r="O423" s="189"/>
      <c r="P423" s="189"/>
      <c r="Q423" s="189"/>
      <c r="R423" s="189"/>
      <c r="S423" s="189"/>
      <c r="T423" s="189"/>
      <c r="U423" s="189"/>
      <c r="V423" s="189"/>
      <c r="W423" s="190"/>
      <c r="X423" s="65"/>
      <c r="Y423" s="87"/>
      <c r="Z423" s="87"/>
      <c r="AA423" s="87"/>
      <c r="AB423" s="87"/>
      <c r="AC423" s="87"/>
      <c r="AD423" s="87"/>
      <c r="AE423" s="87"/>
      <c r="AF423" s="87"/>
      <c r="AG423" s="87"/>
      <c r="AH423" s="87"/>
      <c r="AI423" s="87"/>
      <c r="AJ423" s="625" t="s">
        <v>269</v>
      </c>
      <c r="AK423" s="626"/>
      <c r="CT423" s="7"/>
      <c r="CU423" s="7"/>
      <c r="CV423" s="7"/>
      <c r="CW423" s="7"/>
      <c r="CX423" s="7"/>
    </row>
    <row r="424" spans="1:102" s="24" customFormat="1" ht="15.75" customHeight="1">
      <c r="A424" s="189"/>
      <c r="B424" s="189"/>
      <c r="C424" s="189"/>
      <c r="D424" s="189"/>
      <c r="E424" s="189"/>
      <c r="F424" s="189"/>
      <c r="G424" s="189"/>
      <c r="H424" s="189"/>
      <c r="I424" s="189"/>
      <c r="J424" s="189"/>
      <c r="K424" s="189"/>
      <c r="L424" s="189"/>
      <c r="M424" s="189"/>
      <c r="N424" s="189"/>
      <c r="O424" s="189"/>
      <c r="P424" s="189"/>
      <c r="Q424" s="189"/>
      <c r="R424" s="189"/>
      <c r="S424" s="189"/>
      <c r="T424" s="189"/>
      <c r="U424" s="189"/>
      <c r="V424" s="189"/>
      <c r="W424" s="190"/>
      <c r="X424" s="70" t="s">
        <v>69</v>
      </c>
      <c r="Y424" s="23"/>
      <c r="Z424" s="23"/>
      <c r="AA424" s="23"/>
      <c r="AB424" s="23"/>
      <c r="AC424" s="23"/>
      <c r="AD424" s="7"/>
      <c r="AE424" s="71">
        <v>2</v>
      </c>
      <c r="AF424" s="71">
        <v>0</v>
      </c>
      <c r="AG424" s="71">
        <v>0</v>
      </c>
      <c r="AH424" s="72">
        <v>4</v>
      </c>
      <c r="AI424" s="23"/>
      <c r="AJ424" s="627"/>
      <c r="AK424" s="628"/>
      <c r="CT424" s="7"/>
      <c r="CU424" s="7"/>
      <c r="CV424" s="7"/>
      <c r="CW424" s="7"/>
      <c r="CX424" s="7"/>
    </row>
    <row r="425" spans="1:102" s="24" customFormat="1" ht="15.75" customHeight="1">
      <c r="A425" s="189"/>
      <c r="B425" s="189"/>
      <c r="C425" s="189"/>
      <c r="D425" s="189"/>
      <c r="E425" s="189"/>
      <c r="F425" s="189"/>
      <c r="G425" s="189"/>
      <c r="H425" s="189"/>
      <c r="I425" s="189"/>
      <c r="J425" s="189"/>
      <c r="K425" s="189"/>
      <c r="L425" s="189"/>
      <c r="M425" s="189"/>
      <c r="N425" s="189"/>
      <c r="O425" s="189"/>
      <c r="P425" s="189"/>
      <c r="Q425" s="189"/>
      <c r="R425" s="189"/>
      <c r="S425" s="189"/>
      <c r="T425" s="189"/>
      <c r="U425" s="189"/>
      <c r="V425" s="189"/>
      <c r="W425" s="190"/>
      <c r="X425" s="70" t="s">
        <v>71</v>
      </c>
      <c r="Y425" s="23"/>
      <c r="Z425" s="23"/>
      <c r="AA425" s="23"/>
      <c r="AB425" s="23"/>
      <c r="AC425" s="23"/>
      <c r="AD425" s="23"/>
      <c r="AE425" s="23"/>
      <c r="AF425" s="7"/>
      <c r="AG425" s="576">
        <f>AG344</f>
        <v>0</v>
      </c>
      <c r="AH425" s="576"/>
      <c r="AI425" s="576"/>
      <c r="AJ425" s="23"/>
      <c r="AK425" s="79"/>
      <c r="CT425" s="7"/>
      <c r="CU425" s="7"/>
      <c r="CV425" s="7"/>
      <c r="CW425" s="7"/>
      <c r="CX425" s="7"/>
    </row>
    <row r="426" spans="1:102" s="24" customFormat="1" ht="15.75" customHeight="1">
      <c r="A426" s="189"/>
      <c r="B426" s="189"/>
      <c r="C426" s="189"/>
      <c r="D426" s="189"/>
      <c r="E426" s="189"/>
      <c r="F426" s="189"/>
      <c r="G426" s="189"/>
      <c r="H426" s="189"/>
      <c r="I426" s="189"/>
      <c r="J426" s="189"/>
      <c r="K426" s="189"/>
      <c r="L426" s="189"/>
      <c r="M426" s="189"/>
      <c r="N426" s="189"/>
      <c r="O426" s="189"/>
      <c r="P426" s="189"/>
      <c r="Q426" s="189"/>
      <c r="R426" s="189"/>
      <c r="S426" s="189"/>
      <c r="T426" s="189"/>
      <c r="U426" s="189"/>
      <c r="V426" s="189"/>
      <c r="W426" s="190"/>
      <c r="X426" s="70" t="s">
        <v>20</v>
      </c>
      <c r="Y426" s="23"/>
      <c r="Z426" s="23"/>
      <c r="AA426" s="23"/>
      <c r="AB426" s="23"/>
      <c r="AC426" s="23"/>
      <c r="AD426" s="23"/>
      <c r="AE426" s="23"/>
      <c r="AF426" s="7"/>
      <c r="AG426" s="576" t="str">
        <f>AG345</f>
        <v>.</v>
      </c>
      <c r="AH426" s="576"/>
      <c r="AI426" s="576"/>
      <c r="AJ426" s="23"/>
      <c r="AK426" s="79"/>
      <c r="CT426" s="7"/>
      <c r="CU426" s="7"/>
      <c r="CV426" s="7"/>
      <c r="CW426" s="7"/>
      <c r="CX426" s="7"/>
    </row>
    <row r="427" spans="1:102" s="24" customFormat="1" ht="15.75" customHeight="1">
      <c r="A427" s="189"/>
      <c r="B427" s="189"/>
      <c r="C427" s="189"/>
      <c r="D427" s="189"/>
      <c r="E427" s="189"/>
      <c r="F427" s="189"/>
      <c r="G427" s="189"/>
      <c r="H427" s="189"/>
      <c r="I427" s="189"/>
      <c r="J427" s="189"/>
      <c r="K427" s="189"/>
      <c r="L427" s="189"/>
      <c r="M427" s="189"/>
      <c r="N427" s="189"/>
      <c r="O427" s="189"/>
      <c r="P427" s="189"/>
      <c r="Q427" s="189"/>
      <c r="R427" s="189"/>
      <c r="S427" s="189"/>
      <c r="T427" s="189"/>
      <c r="U427" s="189"/>
      <c r="V427" s="189"/>
      <c r="W427" s="190"/>
      <c r="X427" s="70" t="s">
        <v>168</v>
      </c>
      <c r="Y427" s="23"/>
      <c r="Z427" s="23"/>
      <c r="AB427" s="7"/>
      <c r="AC427" s="576" t="str">
        <f>AC346</f>
        <v>.</v>
      </c>
      <c r="AD427" s="576"/>
      <c r="AE427" s="576"/>
      <c r="AF427" s="576"/>
      <c r="AG427" s="576"/>
      <c r="AH427" s="576"/>
      <c r="AI427" s="576"/>
      <c r="AJ427" s="23"/>
      <c r="AK427" s="79"/>
      <c r="CT427" s="7"/>
      <c r="CU427" s="7"/>
      <c r="CV427" s="7"/>
      <c r="CW427" s="7"/>
      <c r="CX427" s="7"/>
    </row>
    <row r="428" spans="1:102" s="24" customFormat="1" ht="15.75" customHeight="1">
      <c r="A428" s="189"/>
      <c r="B428" s="189"/>
      <c r="C428" s="189"/>
      <c r="D428" s="189"/>
      <c r="E428" s="189"/>
      <c r="F428" s="189"/>
      <c r="G428" s="189"/>
      <c r="H428" s="189"/>
      <c r="I428" s="189"/>
      <c r="J428" s="189"/>
      <c r="K428" s="189"/>
      <c r="L428" s="189"/>
      <c r="M428" s="189"/>
      <c r="N428" s="189"/>
      <c r="O428" s="189"/>
      <c r="P428" s="189"/>
      <c r="Q428" s="189"/>
      <c r="R428" s="189"/>
      <c r="S428" s="189"/>
      <c r="T428" s="189"/>
      <c r="U428" s="189"/>
      <c r="V428" s="189"/>
      <c r="W428" s="190"/>
      <c r="X428" s="70" t="s">
        <v>230</v>
      </c>
      <c r="Y428" s="23"/>
      <c r="Z428" s="23"/>
      <c r="AB428" s="7"/>
      <c r="AC428" s="576" t="str">
        <f>AC347</f>
        <v>.</v>
      </c>
      <c r="AD428" s="576"/>
      <c r="AE428" s="576"/>
      <c r="AF428" s="576"/>
      <c r="AG428" s="576"/>
      <c r="AH428" s="576"/>
      <c r="AI428" s="576"/>
      <c r="AJ428" s="23"/>
      <c r="AK428" s="79"/>
      <c r="CT428" s="7"/>
      <c r="CU428" s="7"/>
      <c r="CV428" s="7"/>
      <c r="CW428" s="7"/>
      <c r="CX428" s="7"/>
    </row>
    <row r="429" spans="1:102" s="24" customFormat="1" ht="6" customHeight="1">
      <c r="A429" s="146"/>
      <c r="B429" s="146"/>
      <c r="C429" s="146"/>
      <c r="D429" s="146"/>
      <c r="E429" s="146"/>
      <c r="F429" s="146"/>
      <c r="G429" s="146"/>
      <c r="H429" s="146"/>
      <c r="I429" s="146"/>
      <c r="J429" s="146"/>
      <c r="K429" s="146"/>
      <c r="L429" s="146"/>
      <c r="M429" s="146"/>
      <c r="N429" s="146"/>
      <c r="O429" s="146"/>
      <c r="P429" s="146"/>
      <c r="Q429" s="146"/>
      <c r="R429" s="146"/>
      <c r="S429" s="146"/>
      <c r="T429" s="146"/>
      <c r="U429" s="146"/>
      <c r="V429" s="146"/>
      <c r="W429" s="27"/>
      <c r="X429" s="83"/>
      <c r="Y429" s="84"/>
      <c r="Z429" s="84"/>
      <c r="AA429" s="144"/>
      <c r="AB429" s="144"/>
      <c r="AC429" s="144"/>
      <c r="AD429" s="144"/>
      <c r="AE429" s="144"/>
      <c r="AF429" s="144"/>
      <c r="AG429" s="144"/>
      <c r="AH429" s="148"/>
      <c r="AI429" s="84"/>
      <c r="AJ429" s="84"/>
      <c r="AK429" s="86"/>
      <c r="CT429" s="7"/>
      <c r="CU429" s="7"/>
      <c r="CV429" s="7"/>
      <c r="CW429" s="7"/>
      <c r="CX429" s="7"/>
    </row>
    <row r="430" spans="1:102" s="24" customFormat="1" ht="3.75" customHeight="1">
      <c r="A430" s="147"/>
      <c r="S430" s="32"/>
      <c r="X430" s="23"/>
      <c r="Y430" s="23"/>
      <c r="Z430" s="23"/>
      <c r="AA430" s="38"/>
      <c r="AB430" s="38"/>
      <c r="AC430" s="38"/>
      <c r="AD430" s="38"/>
      <c r="AE430" s="38"/>
      <c r="AF430" s="38"/>
      <c r="AG430" s="38"/>
      <c r="AH430" s="149"/>
      <c r="AI430" s="23"/>
      <c r="AJ430" s="23"/>
      <c r="AK430" s="23"/>
      <c r="CT430" s="7"/>
      <c r="CU430" s="7"/>
      <c r="CV430" s="7"/>
      <c r="CW430" s="7"/>
      <c r="CX430" s="7"/>
    </row>
    <row r="431" spans="1:102" s="24" customFormat="1" ht="3.75" customHeight="1">
      <c r="A431" s="194"/>
      <c r="B431" s="195"/>
      <c r="C431" s="195"/>
      <c r="D431" s="195"/>
      <c r="E431" s="195"/>
      <c r="F431" s="195"/>
      <c r="G431" s="195"/>
      <c r="H431" s="195"/>
      <c r="I431" s="195"/>
      <c r="J431" s="195"/>
      <c r="K431" s="195"/>
      <c r="L431" s="195"/>
      <c r="M431" s="195"/>
      <c r="N431" s="195"/>
      <c r="O431" s="195"/>
      <c r="P431" s="195"/>
      <c r="Q431" s="195"/>
      <c r="R431" s="195"/>
      <c r="S431" s="151"/>
      <c r="T431" s="195"/>
      <c r="U431" s="195"/>
      <c r="V431" s="195"/>
      <c r="W431" s="195"/>
      <c r="X431" s="195"/>
      <c r="Y431" s="195"/>
      <c r="Z431" s="195"/>
      <c r="AA431" s="196"/>
      <c r="AB431" s="196"/>
      <c r="AC431" s="196"/>
      <c r="AD431" s="196"/>
      <c r="AE431" s="196"/>
      <c r="AF431" s="196"/>
      <c r="AG431" s="196"/>
      <c r="AH431" s="195"/>
      <c r="AI431" s="195"/>
      <c r="AJ431" s="195"/>
      <c r="AK431" s="197"/>
      <c r="AL431" s="27"/>
      <c r="CT431" s="7"/>
      <c r="CU431" s="7"/>
      <c r="CV431" s="7"/>
      <c r="CW431" s="7"/>
      <c r="CX431" s="7"/>
    </row>
    <row r="432" spans="1:108" s="24" customFormat="1" ht="14.25" customHeight="1">
      <c r="A432" s="198"/>
      <c r="B432" s="643" t="s">
        <v>270</v>
      </c>
      <c r="C432" s="643"/>
      <c r="D432" s="643"/>
      <c r="E432" s="643"/>
      <c r="F432" s="643"/>
      <c r="G432" s="643"/>
      <c r="H432" s="199"/>
      <c r="I432" s="643" t="s">
        <v>232</v>
      </c>
      <c r="J432" s="643"/>
      <c r="K432" s="7"/>
      <c r="L432" s="620" t="s">
        <v>271</v>
      </c>
      <c r="M432" s="620"/>
      <c r="N432" s="620"/>
      <c r="O432" s="620"/>
      <c r="P432" s="620"/>
      <c r="Q432" s="620"/>
      <c r="R432" s="620"/>
      <c r="S432" s="620"/>
      <c r="T432" s="23"/>
      <c r="U432" s="623" t="s">
        <v>635</v>
      </c>
      <c r="V432" s="643"/>
      <c r="W432" s="643"/>
      <c r="X432" s="643"/>
      <c r="Y432" s="643"/>
      <c r="Z432" s="23"/>
      <c r="AA432" s="643" t="s">
        <v>636</v>
      </c>
      <c r="AB432" s="643"/>
      <c r="AC432" s="643"/>
      <c r="AD432" s="643"/>
      <c r="AE432" s="643"/>
      <c r="AF432" s="23"/>
      <c r="AG432" s="643" t="s">
        <v>272</v>
      </c>
      <c r="AH432" s="643"/>
      <c r="AI432" s="643"/>
      <c r="AJ432" s="643"/>
      <c r="AK432" s="677"/>
      <c r="AL432" s="27"/>
      <c r="AO432" s="7"/>
      <c r="AP432" s="7"/>
      <c r="AQ432" s="7"/>
      <c r="AR432" s="7"/>
      <c r="CT432" s="7"/>
      <c r="CU432" s="7"/>
      <c r="CV432" s="7"/>
      <c r="CW432" s="7"/>
      <c r="CX432" s="7"/>
      <c r="CY432" s="7"/>
      <c r="CZ432" s="7"/>
      <c r="DA432" s="7"/>
      <c r="DB432" s="7"/>
      <c r="DC432" s="7"/>
      <c r="DD432" s="7"/>
    </row>
    <row r="433" spans="1:108" s="24" customFormat="1" ht="14.25">
      <c r="A433" s="198"/>
      <c r="B433" s="643"/>
      <c r="C433" s="643"/>
      <c r="D433" s="643"/>
      <c r="E433" s="643"/>
      <c r="F433" s="643"/>
      <c r="G433" s="643"/>
      <c r="H433" s="199"/>
      <c r="I433" s="643"/>
      <c r="J433" s="643"/>
      <c r="K433" s="7"/>
      <c r="L433" s="621" t="s">
        <v>273</v>
      </c>
      <c r="M433" s="621"/>
      <c r="N433" s="621"/>
      <c r="O433" s="621"/>
      <c r="P433" s="621"/>
      <c r="Q433" s="621"/>
      <c r="R433" s="621"/>
      <c r="S433" s="621"/>
      <c r="T433" s="100"/>
      <c r="U433" s="643"/>
      <c r="V433" s="643"/>
      <c r="W433" s="643"/>
      <c r="X433" s="643"/>
      <c r="Y433" s="643"/>
      <c r="Z433" s="100"/>
      <c r="AA433" s="643"/>
      <c r="AB433" s="643"/>
      <c r="AC433" s="643"/>
      <c r="AD433" s="643"/>
      <c r="AE433" s="643"/>
      <c r="AF433" s="95"/>
      <c r="AG433" s="643"/>
      <c r="AH433" s="643"/>
      <c r="AI433" s="643"/>
      <c r="AJ433" s="643"/>
      <c r="AK433" s="677"/>
      <c r="AL433" s="27"/>
      <c r="AO433" s="7"/>
      <c r="AP433" s="7"/>
      <c r="AQ433" s="7"/>
      <c r="AR433" s="7"/>
      <c r="CT433" s="7"/>
      <c r="CU433" s="7"/>
      <c r="CV433" s="7"/>
      <c r="CW433" s="7"/>
      <c r="CX433" s="7"/>
      <c r="CY433" s="7"/>
      <c r="CZ433" s="7"/>
      <c r="DA433" s="7"/>
      <c r="DB433" s="7"/>
      <c r="DC433" s="7"/>
      <c r="DD433" s="7"/>
    </row>
    <row r="434" spans="1:108" s="24" customFormat="1" ht="14.25">
      <c r="A434" s="198"/>
      <c r="B434" s="643"/>
      <c r="C434" s="643"/>
      <c r="D434" s="643"/>
      <c r="E434" s="643"/>
      <c r="F434" s="643"/>
      <c r="G434" s="643"/>
      <c r="H434" s="199"/>
      <c r="I434" s="643"/>
      <c r="J434" s="643"/>
      <c r="K434" s="7"/>
      <c r="L434" s="621" t="s">
        <v>274</v>
      </c>
      <c r="M434" s="621"/>
      <c r="N434" s="621"/>
      <c r="O434" s="621"/>
      <c r="P434" s="621"/>
      <c r="Q434" s="621"/>
      <c r="R434" s="621"/>
      <c r="S434" s="621"/>
      <c r="T434" s="100"/>
      <c r="U434" s="643"/>
      <c r="V434" s="643"/>
      <c r="W434" s="643"/>
      <c r="X434" s="643"/>
      <c r="Y434" s="643"/>
      <c r="Z434" s="100"/>
      <c r="AA434" s="643"/>
      <c r="AB434" s="643"/>
      <c r="AC434" s="643"/>
      <c r="AD434" s="643"/>
      <c r="AE434" s="643"/>
      <c r="AF434" s="95"/>
      <c r="AG434" s="643"/>
      <c r="AH434" s="643"/>
      <c r="AI434" s="643"/>
      <c r="AJ434" s="643"/>
      <c r="AK434" s="677"/>
      <c r="AL434" s="27"/>
      <c r="AO434" s="7"/>
      <c r="AP434" s="7"/>
      <c r="AQ434" s="7"/>
      <c r="AR434" s="7"/>
      <c r="CT434" s="7"/>
      <c r="CU434" s="7"/>
      <c r="CV434" s="7"/>
      <c r="CW434" s="7"/>
      <c r="CX434" s="7"/>
      <c r="CY434" s="7"/>
      <c r="CZ434" s="7"/>
      <c r="DA434" s="7"/>
      <c r="DB434" s="7"/>
      <c r="DC434" s="7"/>
      <c r="DD434" s="7"/>
    </row>
    <row r="435" spans="1:108" s="24" customFormat="1" ht="14.25" customHeight="1">
      <c r="A435" s="198"/>
      <c r="B435" s="643"/>
      <c r="C435" s="643"/>
      <c r="D435" s="643"/>
      <c r="E435" s="643"/>
      <c r="F435" s="643"/>
      <c r="G435" s="643"/>
      <c r="H435" s="199"/>
      <c r="I435" s="643"/>
      <c r="J435" s="643"/>
      <c r="K435" s="7"/>
      <c r="L435" s="201" t="s">
        <v>275</v>
      </c>
      <c r="M435" s="180"/>
      <c r="N435" s="180"/>
      <c r="O435" s="180"/>
      <c r="P435" s="623" t="s">
        <v>276</v>
      </c>
      <c r="Q435" s="623"/>
      <c r="R435" s="623"/>
      <c r="S435" s="623"/>
      <c r="T435" s="100"/>
      <c r="U435" s="643"/>
      <c r="V435" s="643"/>
      <c r="W435" s="643"/>
      <c r="X435" s="643"/>
      <c r="Y435" s="643"/>
      <c r="Z435" s="100"/>
      <c r="AA435" s="643"/>
      <c r="AB435" s="643"/>
      <c r="AC435" s="643"/>
      <c r="AD435" s="643"/>
      <c r="AE435" s="643"/>
      <c r="AF435" s="95"/>
      <c r="AG435" s="643"/>
      <c r="AH435" s="643"/>
      <c r="AI435" s="643"/>
      <c r="AJ435" s="643"/>
      <c r="AK435" s="677"/>
      <c r="AL435" s="27"/>
      <c r="AO435" s="7"/>
      <c r="AP435" s="7"/>
      <c r="AQ435" s="7"/>
      <c r="AR435" s="7"/>
      <c r="CT435" s="7"/>
      <c r="CU435" s="7"/>
      <c r="CV435" s="7"/>
      <c r="CW435" s="7"/>
      <c r="CX435" s="7"/>
      <c r="CY435" s="7"/>
      <c r="CZ435" s="7"/>
      <c r="DA435" s="7"/>
      <c r="DB435" s="7"/>
      <c r="DC435" s="7"/>
      <c r="DD435" s="7"/>
    </row>
    <row r="436" spans="1:108" s="24" customFormat="1" ht="9.75" customHeight="1">
      <c r="A436" s="198"/>
      <c r="B436" s="643"/>
      <c r="C436" s="643"/>
      <c r="D436" s="643"/>
      <c r="E436" s="643"/>
      <c r="F436" s="643"/>
      <c r="G436" s="643"/>
      <c r="H436" s="181"/>
      <c r="I436" s="643"/>
      <c r="J436" s="643"/>
      <c r="K436" s="7"/>
      <c r="L436" s="201"/>
      <c r="M436" s="180"/>
      <c r="N436" s="180"/>
      <c r="O436" s="180"/>
      <c r="P436" s="624"/>
      <c r="Q436" s="624"/>
      <c r="R436" s="624"/>
      <c r="S436" s="624"/>
      <c r="T436" s="100"/>
      <c r="U436" s="181"/>
      <c r="V436" s="181"/>
      <c r="W436" s="181"/>
      <c r="X436" s="181"/>
      <c r="Y436" s="181"/>
      <c r="Z436" s="100"/>
      <c r="AA436" s="181"/>
      <c r="AB436" s="181"/>
      <c r="AC436" s="181"/>
      <c r="AD436" s="181"/>
      <c r="AE436" s="181"/>
      <c r="AF436" s="95"/>
      <c r="AG436" s="181"/>
      <c r="AH436" s="181"/>
      <c r="AI436" s="181"/>
      <c r="AJ436" s="181"/>
      <c r="AK436" s="200"/>
      <c r="AL436" s="27"/>
      <c r="AO436" s="7"/>
      <c r="AP436" s="7"/>
      <c r="AQ436" s="7"/>
      <c r="AR436" s="7"/>
      <c r="CT436" s="7"/>
      <c r="CU436" s="7"/>
      <c r="CV436" s="7"/>
      <c r="CW436" s="7"/>
      <c r="CX436" s="7"/>
      <c r="CY436" s="7"/>
      <c r="CZ436" s="7"/>
      <c r="DA436" s="7"/>
      <c r="DB436" s="7"/>
      <c r="DC436" s="7"/>
      <c r="DD436" s="7"/>
    </row>
    <row r="437" spans="1:108" s="24" customFormat="1" ht="14.25">
      <c r="A437" s="198"/>
      <c r="B437" s="643"/>
      <c r="C437" s="643"/>
      <c r="D437" s="643"/>
      <c r="E437" s="643"/>
      <c r="F437" s="643"/>
      <c r="G437" s="643"/>
      <c r="H437" s="181"/>
      <c r="I437" s="643"/>
      <c r="J437" s="643"/>
      <c r="K437" s="7"/>
      <c r="L437" s="202" t="s">
        <v>277</v>
      </c>
      <c r="M437" s="203"/>
      <c r="N437" s="203"/>
      <c r="O437" s="203"/>
      <c r="P437" s="201" t="s">
        <v>277</v>
      </c>
      <c r="Q437" s="6"/>
      <c r="R437" s="6"/>
      <c r="S437" s="7"/>
      <c r="T437" s="195"/>
      <c r="U437" s="619" t="s">
        <v>277</v>
      </c>
      <c r="V437" s="619"/>
      <c r="W437" s="619"/>
      <c r="X437" s="619"/>
      <c r="Y437" s="619"/>
      <c r="Z437" s="195"/>
      <c r="AA437" s="619" t="s">
        <v>277</v>
      </c>
      <c r="AB437" s="619"/>
      <c r="AC437" s="619"/>
      <c r="AD437" s="619"/>
      <c r="AE437" s="619"/>
      <c r="AF437" s="196"/>
      <c r="AG437" s="619" t="s">
        <v>277</v>
      </c>
      <c r="AH437" s="619"/>
      <c r="AI437" s="619"/>
      <c r="AJ437" s="619"/>
      <c r="AK437" s="622"/>
      <c r="AL437" s="27"/>
      <c r="AO437" s="7"/>
      <c r="AP437" s="7"/>
      <c r="AQ437" s="7"/>
      <c r="AR437" s="7"/>
      <c r="CT437" s="7"/>
      <c r="CU437" s="7"/>
      <c r="CV437" s="7"/>
      <c r="CW437" s="7"/>
      <c r="CX437" s="7"/>
      <c r="CY437" s="7"/>
      <c r="CZ437" s="7"/>
      <c r="DA437" s="7"/>
      <c r="DB437" s="7"/>
      <c r="DC437" s="7"/>
      <c r="DD437" s="7"/>
    </row>
    <row r="438" spans="1:103" s="24" customFormat="1" ht="3.75" customHeight="1">
      <c r="A438" s="204"/>
      <c r="B438" s="205"/>
      <c r="C438" s="205"/>
      <c r="D438" s="206"/>
      <c r="E438" s="206"/>
      <c r="F438" s="206"/>
      <c r="G438" s="206"/>
      <c r="H438" s="206"/>
      <c r="I438" s="206"/>
      <c r="J438" s="206"/>
      <c r="K438" s="205"/>
      <c r="L438" s="84"/>
      <c r="M438" s="205"/>
      <c r="N438" s="205"/>
      <c r="O438" s="206"/>
      <c r="P438" s="206"/>
      <c r="Q438" s="206"/>
      <c r="R438" s="206"/>
      <c r="S438" s="206"/>
      <c r="T438" s="205"/>
      <c r="U438" s="206"/>
      <c r="V438" s="206"/>
      <c r="W438" s="206"/>
      <c r="X438" s="206"/>
      <c r="Y438" s="206"/>
      <c r="Z438" s="205"/>
      <c r="AA438" s="206"/>
      <c r="AB438" s="206"/>
      <c r="AC438" s="206"/>
      <c r="AD438" s="206"/>
      <c r="AE438" s="206"/>
      <c r="AF438" s="193"/>
      <c r="AG438" s="206"/>
      <c r="AH438" s="206"/>
      <c r="AI438" s="206"/>
      <c r="AJ438" s="206"/>
      <c r="AK438" s="207"/>
      <c r="AL438" s="27"/>
      <c r="AR438" s="7"/>
      <c r="CT438" s="7"/>
      <c r="CU438" s="7"/>
      <c r="CV438" s="7"/>
      <c r="CW438" s="7"/>
      <c r="CX438" s="7"/>
      <c r="CY438" s="7"/>
    </row>
    <row r="439" spans="1:103" s="24" customFormat="1" ht="3.75" customHeight="1">
      <c r="A439" s="32"/>
      <c r="B439" s="27"/>
      <c r="C439" s="27"/>
      <c r="D439" s="27"/>
      <c r="E439" s="27"/>
      <c r="F439" s="27"/>
      <c r="G439" s="27"/>
      <c r="H439" s="27"/>
      <c r="I439" s="27"/>
      <c r="J439" s="27"/>
      <c r="K439" s="27"/>
      <c r="L439" s="27"/>
      <c r="M439" s="27"/>
      <c r="N439" s="27"/>
      <c r="O439" s="27"/>
      <c r="P439" s="27"/>
      <c r="Q439" s="27"/>
      <c r="R439" s="27"/>
      <c r="S439" s="32"/>
      <c r="T439" s="27"/>
      <c r="U439" s="27"/>
      <c r="V439" s="27"/>
      <c r="W439" s="27"/>
      <c r="X439" s="100"/>
      <c r="Y439" s="100"/>
      <c r="Z439" s="100"/>
      <c r="AA439" s="95"/>
      <c r="AB439" s="95"/>
      <c r="AC439" s="95"/>
      <c r="AD439" s="95"/>
      <c r="AE439" s="95"/>
      <c r="AF439" s="95"/>
      <c r="AG439" s="95"/>
      <c r="AH439" s="100"/>
      <c r="AI439" s="100"/>
      <c r="AJ439" s="100"/>
      <c r="AK439" s="100"/>
      <c r="AL439" s="27"/>
      <c r="AR439" s="7"/>
      <c r="CT439" s="7"/>
      <c r="CU439" s="7"/>
      <c r="CV439" s="7"/>
      <c r="CW439" s="7"/>
      <c r="CX439" s="7"/>
      <c r="CY439" s="7"/>
    </row>
    <row r="440" spans="1:103" s="24" customFormat="1" ht="14.25">
      <c r="A440" s="208" t="s">
        <v>88</v>
      </c>
      <c r="B440" s="32" t="s">
        <v>278</v>
      </c>
      <c r="D440" s="27"/>
      <c r="E440" s="27"/>
      <c r="F440" s="27"/>
      <c r="G440" s="27"/>
      <c r="H440" s="27"/>
      <c r="I440" s="27"/>
      <c r="J440" s="27"/>
      <c r="K440" s="27"/>
      <c r="L440" s="27"/>
      <c r="M440" s="27"/>
      <c r="N440" s="27"/>
      <c r="O440" s="27"/>
      <c r="P440" s="27"/>
      <c r="Q440" s="27"/>
      <c r="R440" s="27"/>
      <c r="S440" s="32"/>
      <c r="T440" s="27"/>
      <c r="U440" s="27"/>
      <c r="V440" s="27"/>
      <c r="W440" s="27"/>
      <c r="X440" s="100"/>
      <c r="Y440" s="100"/>
      <c r="Z440" s="100"/>
      <c r="AA440" s="95"/>
      <c r="AB440" s="95"/>
      <c r="AC440" s="95"/>
      <c r="AD440" s="95"/>
      <c r="AE440" s="95"/>
      <c r="AF440" s="95"/>
      <c r="AG440" s="95"/>
      <c r="AH440" s="100"/>
      <c r="AI440" s="100"/>
      <c r="AJ440" s="100"/>
      <c r="AK440" s="100"/>
      <c r="AL440" s="27"/>
      <c r="AR440" s="7"/>
      <c r="CT440" s="7"/>
      <c r="CU440" s="7"/>
      <c r="CV440" s="7"/>
      <c r="CW440" s="7"/>
      <c r="CX440" s="7"/>
      <c r="CY440" s="7"/>
    </row>
    <row r="441" spans="1:102" s="24" customFormat="1" ht="3.75" customHeight="1">
      <c r="A441" s="209"/>
      <c r="B441" s="27"/>
      <c r="D441" s="27"/>
      <c r="E441" s="27"/>
      <c r="F441" s="27"/>
      <c r="G441" s="27"/>
      <c r="H441" s="27"/>
      <c r="I441" s="27"/>
      <c r="J441" s="27"/>
      <c r="K441" s="27"/>
      <c r="N441" s="210"/>
      <c r="Q441" s="27"/>
      <c r="R441" s="27"/>
      <c r="S441" s="32"/>
      <c r="T441" s="27"/>
      <c r="U441" s="27"/>
      <c r="V441" s="27"/>
      <c r="W441" s="27"/>
      <c r="X441" s="100"/>
      <c r="Y441" s="100"/>
      <c r="Z441" s="100"/>
      <c r="AA441" s="95"/>
      <c r="AB441" s="95"/>
      <c r="AC441" s="95"/>
      <c r="AD441" s="95"/>
      <c r="AE441" s="95"/>
      <c r="AF441" s="95"/>
      <c r="AG441" s="95"/>
      <c r="AH441" s="100"/>
      <c r="AI441" s="100"/>
      <c r="AJ441" s="100"/>
      <c r="AK441" s="100"/>
      <c r="AL441" s="27"/>
      <c r="CT441" s="7"/>
      <c r="CU441" s="7"/>
      <c r="CV441" s="7"/>
      <c r="CW441" s="7"/>
      <c r="CX441" s="7"/>
    </row>
    <row r="442" spans="1:102" s="24" customFormat="1" ht="12.75" customHeight="1">
      <c r="A442" s="209"/>
      <c r="B442" s="211" t="s">
        <v>235</v>
      </c>
      <c r="C442" s="540"/>
      <c r="D442" s="540"/>
      <c r="E442" s="540"/>
      <c r="F442" s="540"/>
      <c r="G442" s="540"/>
      <c r="I442" s="550" t="s">
        <v>279</v>
      </c>
      <c r="J442" s="551"/>
      <c r="K442" s="7"/>
      <c r="L442" s="549"/>
      <c r="M442" s="549"/>
      <c r="N442" s="549"/>
      <c r="O442" s="549"/>
      <c r="P442" s="547"/>
      <c r="Q442" s="547"/>
      <c r="R442" s="547"/>
      <c r="S442" s="547"/>
      <c r="T442" s="212"/>
      <c r="U442" s="548"/>
      <c r="V442" s="548"/>
      <c r="W442" s="548"/>
      <c r="X442" s="548"/>
      <c r="Y442" s="548"/>
      <c r="Z442" s="116"/>
      <c r="AA442" s="548"/>
      <c r="AB442" s="548"/>
      <c r="AC442" s="548"/>
      <c r="AD442" s="548"/>
      <c r="AE442" s="548"/>
      <c r="AF442" s="213"/>
      <c r="AG442" s="582">
        <f>+O442-(U442+AA442)</f>
        <v>0</v>
      </c>
      <c r="AH442" s="582"/>
      <c r="AI442" s="582"/>
      <c r="AJ442" s="582"/>
      <c r="AK442" s="582"/>
      <c r="AL442" s="27"/>
      <c r="CT442" s="7"/>
      <c r="CU442" s="7"/>
      <c r="CV442" s="7"/>
      <c r="CW442" s="7"/>
      <c r="CX442" s="7"/>
    </row>
    <row r="443" spans="1:102" s="24" customFormat="1" ht="3.75" customHeight="1">
      <c r="A443" s="209"/>
      <c r="B443" s="211"/>
      <c r="D443" s="27"/>
      <c r="E443" s="27"/>
      <c r="F443" s="27"/>
      <c r="G443" s="27"/>
      <c r="I443" s="214"/>
      <c r="J443" s="214"/>
      <c r="K443" s="7"/>
      <c r="L443" s="7"/>
      <c r="M443" s="7"/>
      <c r="N443" s="7"/>
      <c r="O443" s="100"/>
      <c r="P443" s="100"/>
      <c r="Q443" s="100"/>
      <c r="R443" s="100"/>
      <c r="S443" s="100"/>
      <c r="T443" s="212"/>
      <c r="U443" s="212"/>
      <c r="V443" s="212"/>
      <c r="W443" s="212"/>
      <c r="X443" s="116"/>
      <c r="Y443" s="116"/>
      <c r="Z443" s="116"/>
      <c r="AA443" s="215"/>
      <c r="AB443" s="215"/>
      <c r="AC443" s="215"/>
      <c r="AD443" s="215"/>
      <c r="AE443" s="215"/>
      <c r="AF443" s="213"/>
      <c r="AG443" s="215"/>
      <c r="AH443" s="116"/>
      <c r="AI443" s="116"/>
      <c r="AJ443" s="116"/>
      <c r="AK443" s="116"/>
      <c r="AL443" s="27"/>
      <c r="CT443" s="7"/>
      <c r="CU443" s="7"/>
      <c r="CV443" s="7"/>
      <c r="CW443" s="7"/>
      <c r="CX443" s="7"/>
    </row>
    <row r="444" spans="1:102" s="24" customFormat="1" ht="12.75" customHeight="1">
      <c r="A444" s="209"/>
      <c r="B444" s="211" t="s">
        <v>237</v>
      </c>
      <c r="C444" s="540"/>
      <c r="D444" s="540"/>
      <c r="E444" s="540"/>
      <c r="F444" s="540"/>
      <c r="G444" s="540"/>
      <c r="I444" s="550" t="s">
        <v>280</v>
      </c>
      <c r="J444" s="551"/>
      <c r="K444" s="7"/>
      <c r="L444" s="549"/>
      <c r="M444" s="549"/>
      <c r="N444" s="549"/>
      <c r="O444" s="549"/>
      <c r="P444" s="547"/>
      <c r="Q444" s="547"/>
      <c r="R444" s="547"/>
      <c r="S444" s="547"/>
      <c r="T444" s="212"/>
      <c r="U444" s="548"/>
      <c r="V444" s="548"/>
      <c r="W444" s="548"/>
      <c r="X444" s="548"/>
      <c r="Y444" s="548"/>
      <c r="Z444" s="116"/>
      <c r="AA444" s="548"/>
      <c r="AB444" s="548"/>
      <c r="AC444" s="548"/>
      <c r="AD444" s="548"/>
      <c r="AE444" s="548"/>
      <c r="AF444" s="213"/>
      <c r="AG444" s="582">
        <f>+O444-(U444+AA444)</f>
        <v>0</v>
      </c>
      <c r="AH444" s="582"/>
      <c r="AI444" s="582"/>
      <c r="AJ444" s="582"/>
      <c r="AK444" s="582"/>
      <c r="AL444" s="27"/>
      <c r="CT444" s="7"/>
      <c r="CU444" s="7"/>
      <c r="CV444" s="7"/>
      <c r="CW444" s="7"/>
      <c r="CX444" s="7"/>
    </row>
    <row r="445" spans="1:102" s="24" customFormat="1" ht="3.75" customHeight="1">
      <c r="A445" s="209"/>
      <c r="B445" s="211"/>
      <c r="D445" s="27"/>
      <c r="E445" s="27"/>
      <c r="F445" s="27"/>
      <c r="G445" s="27"/>
      <c r="I445" s="613"/>
      <c r="J445" s="614"/>
      <c r="K445" s="7"/>
      <c r="L445" s="7"/>
      <c r="M445" s="7"/>
      <c r="N445" s="7"/>
      <c r="O445" s="100"/>
      <c r="P445" s="100"/>
      <c r="Q445" s="100"/>
      <c r="R445" s="100"/>
      <c r="S445" s="100"/>
      <c r="T445" s="212"/>
      <c r="U445" s="212"/>
      <c r="V445" s="212"/>
      <c r="W445" s="212"/>
      <c r="X445" s="116"/>
      <c r="Y445" s="116"/>
      <c r="Z445" s="116"/>
      <c r="AA445" s="215"/>
      <c r="AB445" s="215"/>
      <c r="AC445" s="215"/>
      <c r="AD445" s="215"/>
      <c r="AE445" s="215"/>
      <c r="AF445" s="213"/>
      <c r="AG445" s="215"/>
      <c r="AH445" s="116"/>
      <c r="AI445" s="116"/>
      <c r="AJ445" s="116"/>
      <c r="AK445" s="116"/>
      <c r="AL445" s="27"/>
      <c r="CT445" s="7"/>
      <c r="CU445" s="7"/>
      <c r="CV445" s="7"/>
      <c r="CW445" s="7"/>
      <c r="CX445" s="7"/>
    </row>
    <row r="446" spans="1:102" s="24" customFormat="1" ht="12.75" customHeight="1">
      <c r="A446" s="209"/>
      <c r="B446" s="211" t="s">
        <v>239</v>
      </c>
      <c r="C446" s="540"/>
      <c r="D446" s="540"/>
      <c r="E446" s="540"/>
      <c r="F446" s="540"/>
      <c r="G446" s="540"/>
      <c r="I446" s="550" t="s">
        <v>281</v>
      </c>
      <c r="J446" s="551"/>
      <c r="K446" s="7"/>
      <c r="L446" s="549"/>
      <c r="M446" s="549"/>
      <c r="N446" s="549"/>
      <c r="O446" s="549"/>
      <c r="P446" s="547"/>
      <c r="Q446" s="547"/>
      <c r="R446" s="547"/>
      <c r="S446" s="547"/>
      <c r="T446" s="212"/>
      <c r="U446" s="548"/>
      <c r="V446" s="548"/>
      <c r="W446" s="548"/>
      <c r="X446" s="548"/>
      <c r="Y446" s="548"/>
      <c r="Z446" s="116"/>
      <c r="AA446" s="548"/>
      <c r="AB446" s="548"/>
      <c r="AC446" s="548"/>
      <c r="AD446" s="548"/>
      <c r="AE446" s="548"/>
      <c r="AF446" s="213"/>
      <c r="AG446" s="582">
        <f>+O446-(U446+AA446)</f>
        <v>0</v>
      </c>
      <c r="AH446" s="582"/>
      <c r="AI446" s="582"/>
      <c r="AJ446" s="582"/>
      <c r="AK446" s="582"/>
      <c r="AL446" s="27"/>
      <c r="CT446" s="7"/>
      <c r="CU446" s="7"/>
      <c r="CV446" s="7"/>
      <c r="CW446" s="7"/>
      <c r="CX446" s="7"/>
    </row>
    <row r="447" spans="1:102" s="24" customFormat="1" ht="3.75" customHeight="1">
      <c r="A447" s="209"/>
      <c r="B447" s="211"/>
      <c r="D447" s="27"/>
      <c r="E447" s="27"/>
      <c r="F447" s="27"/>
      <c r="G447" s="27"/>
      <c r="I447" s="613"/>
      <c r="J447" s="614"/>
      <c r="K447" s="7"/>
      <c r="L447" s="7"/>
      <c r="M447" s="7"/>
      <c r="N447" s="7"/>
      <c r="O447" s="100"/>
      <c r="P447" s="100"/>
      <c r="Q447" s="100"/>
      <c r="R447" s="100"/>
      <c r="S447" s="100"/>
      <c r="T447" s="212"/>
      <c r="U447" s="212"/>
      <c r="V447" s="212"/>
      <c r="W447" s="212"/>
      <c r="X447" s="116"/>
      <c r="Y447" s="116"/>
      <c r="Z447" s="116"/>
      <c r="AA447" s="215"/>
      <c r="AB447" s="215"/>
      <c r="AC447" s="215"/>
      <c r="AD447" s="215"/>
      <c r="AE447" s="215"/>
      <c r="AF447" s="213"/>
      <c r="AG447" s="215"/>
      <c r="AH447" s="116"/>
      <c r="AI447" s="116"/>
      <c r="AJ447" s="116"/>
      <c r="AK447" s="116"/>
      <c r="AL447" s="27"/>
      <c r="CT447" s="7"/>
      <c r="CU447" s="7"/>
      <c r="CV447" s="7"/>
      <c r="CW447" s="7"/>
      <c r="CX447" s="7"/>
    </row>
    <row r="448" spans="1:102" s="24" customFormat="1" ht="12.75" customHeight="1">
      <c r="A448" s="209"/>
      <c r="B448" s="211" t="s">
        <v>241</v>
      </c>
      <c r="C448" s="540"/>
      <c r="D448" s="540"/>
      <c r="E448" s="540"/>
      <c r="F448" s="540"/>
      <c r="G448" s="540"/>
      <c r="I448" s="550" t="s">
        <v>282</v>
      </c>
      <c r="J448" s="551"/>
      <c r="K448" s="7"/>
      <c r="L448" s="549"/>
      <c r="M448" s="549"/>
      <c r="N448" s="549"/>
      <c r="O448" s="549"/>
      <c r="P448" s="547"/>
      <c r="Q448" s="547"/>
      <c r="R448" s="547"/>
      <c r="S448" s="547"/>
      <c r="T448" s="212"/>
      <c r="U448" s="548"/>
      <c r="V448" s="548"/>
      <c r="W448" s="548"/>
      <c r="X448" s="548"/>
      <c r="Y448" s="548"/>
      <c r="Z448" s="116"/>
      <c r="AA448" s="548"/>
      <c r="AB448" s="548"/>
      <c r="AC448" s="548"/>
      <c r="AD448" s="548"/>
      <c r="AE448" s="548"/>
      <c r="AF448" s="213"/>
      <c r="AG448" s="582">
        <f>+O448-(U448+AA448)</f>
        <v>0</v>
      </c>
      <c r="AH448" s="582"/>
      <c r="AI448" s="582"/>
      <c r="AJ448" s="582"/>
      <c r="AK448" s="582"/>
      <c r="AL448" s="27"/>
      <c r="CT448" s="7"/>
      <c r="CU448" s="7"/>
      <c r="CV448" s="7"/>
      <c r="CW448" s="7"/>
      <c r="CX448" s="7"/>
    </row>
    <row r="449" spans="1:102" s="24" customFormat="1" ht="3.75" customHeight="1">
      <c r="A449" s="209"/>
      <c r="B449" s="211"/>
      <c r="D449" s="27"/>
      <c r="E449" s="27"/>
      <c r="F449" s="27"/>
      <c r="G449" s="27"/>
      <c r="I449" s="613"/>
      <c r="J449" s="614"/>
      <c r="K449" s="7"/>
      <c r="L449" s="7"/>
      <c r="M449" s="7"/>
      <c r="N449" s="7"/>
      <c r="O449" s="100"/>
      <c r="P449" s="100"/>
      <c r="Q449" s="100"/>
      <c r="R449" s="100"/>
      <c r="S449" s="100"/>
      <c r="T449" s="212"/>
      <c r="U449" s="212"/>
      <c r="V449" s="212"/>
      <c r="W449" s="212"/>
      <c r="X449" s="116"/>
      <c r="Y449" s="116"/>
      <c r="Z449" s="116"/>
      <c r="AA449" s="215"/>
      <c r="AB449" s="215"/>
      <c r="AC449" s="215"/>
      <c r="AD449" s="215"/>
      <c r="AE449" s="215"/>
      <c r="AF449" s="213"/>
      <c r="AG449" s="215"/>
      <c r="AH449" s="116"/>
      <c r="AI449" s="116"/>
      <c r="AJ449" s="116"/>
      <c r="AK449" s="116"/>
      <c r="AL449" s="27"/>
      <c r="CT449" s="7"/>
      <c r="CU449" s="7"/>
      <c r="CV449" s="7"/>
      <c r="CW449" s="7"/>
      <c r="CX449" s="7"/>
    </row>
    <row r="450" spans="1:102" s="24" customFormat="1" ht="12.75" customHeight="1">
      <c r="A450" s="209"/>
      <c r="B450" s="211" t="s">
        <v>174</v>
      </c>
      <c r="C450" s="540"/>
      <c r="D450" s="540"/>
      <c r="E450" s="540"/>
      <c r="F450" s="540"/>
      <c r="G450" s="540"/>
      <c r="I450" s="550" t="s">
        <v>283</v>
      </c>
      <c r="J450" s="551"/>
      <c r="K450" s="7"/>
      <c r="L450" s="549"/>
      <c r="M450" s="549"/>
      <c r="N450" s="549"/>
      <c r="O450" s="549"/>
      <c r="P450" s="547"/>
      <c r="Q450" s="547"/>
      <c r="R450" s="547"/>
      <c r="S450" s="547"/>
      <c r="T450" s="212"/>
      <c r="U450" s="548"/>
      <c r="V450" s="548"/>
      <c r="W450" s="548"/>
      <c r="X450" s="548"/>
      <c r="Y450" s="548"/>
      <c r="Z450" s="116"/>
      <c r="AA450" s="548"/>
      <c r="AB450" s="548"/>
      <c r="AC450" s="548"/>
      <c r="AD450" s="548"/>
      <c r="AE450" s="548"/>
      <c r="AF450" s="213"/>
      <c r="AG450" s="582">
        <f>+O450-(U450+AA450)</f>
        <v>0</v>
      </c>
      <c r="AH450" s="582"/>
      <c r="AI450" s="582"/>
      <c r="AJ450" s="582"/>
      <c r="AK450" s="582"/>
      <c r="AL450" s="27"/>
      <c r="CT450" s="7"/>
      <c r="CU450" s="7"/>
      <c r="CV450" s="7"/>
      <c r="CW450" s="7"/>
      <c r="CX450" s="7"/>
    </row>
    <row r="451" spans="1:102" s="24" customFormat="1" ht="3.75" customHeight="1">
      <c r="A451" s="209"/>
      <c r="B451" s="211"/>
      <c r="D451" s="27"/>
      <c r="E451" s="27"/>
      <c r="F451" s="27"/>
      <c r="G451" s="27"/>
      <c r="I451" s="613"/>
      <c r="J451" s="614"/>
      <c r="K451" s="7"/>
      <c r="L451" s="7"/>
      <c r="M451" s="7"/>
      <c r="N451" s="7"/>
      <c r="O451" s="100"/>
      <c r="P451" s="100"/>
      <c r="Q451" s="100"/>
      <c r="R451" s="100"/>
      <c r="S451" s="100"/>
      <c r="T451" s="212"/>
      <c r="U451" s="212"/>
      <c r="V451" s="212"/>
      <c r="W451" s="212"/>
      <c r="X451" s="116"/>
      <c r="Y451" s="116"/>
      <c r="Z451" s="116"/>
      <c r="AA451" s="215"/>
      <c r="AB451" s="215"/>
      <c r="AC451" s="215"/>
      <c r="AD451" s="215"/>
      <c r="AE451" s="215"/>
      <c r="AF451" s="213"/>
      <c r="AG451" s="215"/>
      <c r="AH451" s="116"/>
      <c r="AI451" s="116"/>
      <c r="AJ451" s="116"/>
      <c r="AK451" s="116"/>
      <c r="AL451" s="27"/>
      <c r="CT451" s="7"/>
      <c r="CU451" s="7"/>
      <c r="CV451" s="7"/>
      <c r="CW451" s="7"/>
      <c r="CX451" s="7"/>
    </row>
    <row r="452" spans="1:102" s="24" customFormat="1" ht="12.75" customHeight="1">
      <c r="A452" s="209"/>
      <c r="B452" s="211" t="s">
        <v>249</v>
      </c>
      <c r="C452" s="540"/>
      <c r="D452" s="540"/>
      <c r="E452" s="540"/>
      <c r="F452" s="540"/>
      <c r="G452" s="540"/>
      <c r="I452" s="550" t="s">
        <v>284</v>
      </c>
      <c r="J452" s="551"/>
      <c r="K452" s="7"/>
      <c r="L452" s="549"/>
      <c r="M452" s="549"/>
      <c r="N452" s="549"/>
      <c r="O452" s="549"/>
      <c r="P452" s="547"/>
      <c r="Q452" s="547"/>
      <c r="R452" s="547"/>
      <c r="S452" s="547"/>
      <c r="T452" s="212"/>
      <c r="U452" s="548"/>
      <c r="V452" s="548"/>
      <c r="W452" s="548"/>
      <c r="X452" s="548"/>
      <c r="Y452" s="548"/>
      <c r="Z452" s="116"/>
      <c r="AA452" s="548"/>
      <c r="AB452" s="548"/>
      <c r="AC452" s="548"/>
      <c r="AD452" s="548"/>
      <c r="AE452" s="548"/>
      <c r="AF452" s="213"/>
      <c r="AG452" s="582">
        <f>+O452-(U452+AA452)</f>
        <v>0</v>
      </c>
      <c r="AH452" s="582"/>
      <c r="AI452" s="582"/>
      <c r="AJ452" s="582"/>
      <c r="AK452" s="582"/>
      <c r="AL452" s="27"/>
      <c r="CT452" s="7"/>
      <c r="CU452" s="7"/>
      <c r="CV452" s="7"/>
      <c r="CW452" s="7"/>
      <c r="CX452" s="7"/>
    </row>
    <row r="453" spans="1:102" s="24" customFormat="1" ht="3.75" customHeight="1">
      <c r="A453" s="209"/>
      <c r="B453" s="211"/>
      <c r="D453" s="27"/>
      <c r="E453" s="27"/>
      <c r="F453" s="27"/>
      <c r="G453" s="27"/>
      <c r="I453" s="613"/>
      <c r="J453" s="614"/>
      <c r="K453" s="7"/>
      <c r="L453" s="7"/>
      <c r="M453" s="7"/>
      <c r="N453" s="7"/>
      <c r="O453" s="100"/>
      <c r="P453" s="100"/>
      <c r="Q453" s="100"/>
      <c r="R453" s="100"/>
      <c r="S453" s="100"/>
      <c r="T453" s="212"/>
      <c r="U453" s="212"/>
      <c r="V453" s="212"/>
      <c r="W453" s="212"/>
      <c r="X453" s="116"/>
      <c r="Y453" s="116"/>
      <c r="Z453" s="116"/>
      <c r="AA453" s="215"/>
      <c r="AB453" s="215"/>
      <c r="AC453" s="215"/>
      <c r="AD453" s="215"/>
      <c r="AE453" s="215"/>
      <c r="AF453" s="213"/>
      <c r="AG453" s="215"/>
      <c r="AH453" s="116"/>
      <c r="AI453" s="116"/>
      <c r="AJ453" s="116"/>
      <c r="AK453" s="116"/>
      <c r="AL453" s="27"/>
      <c r="CT453" s="7"/>
      <c r="CU453" s="7"/>
      <c r="CV453" s="7"/>
      <c r="CW453" s="7"/>
      <c r="CX453" s="7"/>
    </row>
    <row r="454" spans="1:102" s="24" customFormat="1" ht="12.75" customHeight="1">
      <c r="A454" s="209"/>
      <c r="B454" s="211" t="s">
        <v>251</v>
      </c>
      <c r="C454" s="540"/>
      <c r="D454" s="540"/>
      <c r="E454" s="540"/>
      <c r="F454" s="540"/>
      <c r="G454" s="540"/>
      <c r="I454" s="550" t="s">
        <v>285</v>
      </c>
      <c r="J454" s="551"/>
      <c r="K454" s="7"/>
      <c r="L454" s="549"/>
      <c r="M454" s="549"/>
      <c r="N454" s="549"/>
      <c r="O454" s="549"/>
      <c r="P454" s="547"/>
      <c r="Q454" s="547"/>
      <c r="R454" s="547"/>
      <c r="S454" s="547"/>
      <c r="T454" s="212"/>
      <c r="U454" s="548"/>
      <c r="V454" s="548"/>
      <c r="W454" s="548"/>
      <c r="X454" s="548"/>
      <c r="Y454" s="548"/>
      <c r="Z454" s="116"/>
      <c r="AA454" s="548"/>
      <c r="AB454" s="548"/>
      <c r="AC454" s="548"/>
      <c r="AD454" s="548"/>
      <c r="AE454" s="548"/>
      <c r="AF454" s="213"/>
      <c r="AG454" s="582">
        <f>+O454-(U454+AA454)</f>
        <v>0</v>
      </c>
      <c r="AH454" s="582"/>
      <c r="AI454" s="582"/>
      <c r="AJ454" s="582"/>
      <c r="AK454" s="582"/>
      <c r="AL454" s="27"/>
      <c r="CT454" s="7"/>
      <c r="CU454" s="7"/>
      <c r="CV454" s="7"/>
      <c r="CW454" s="7"/>
      <c r="CX454" s="7"/>
    </row>
    <row r="455" spans="1:102" s="24" customFormat="1" ht="3.75" customHeight="1">
      <c r="A455" s="209"/>
      <c r="B455" s="211"/>
      <c r="D455" s="27"/>
      <c r="E455" s="27"/>
      <c r="F455" s="27"/>
      <c r="G455" s="27"/>
      <c r="I455" s="613"/>
      <c r="J455" s="614"/>
      <c r="K455" s="7"/>
      <c r="L455" s="7"/>
      <c r="M455" s="7"/>
      <c r="N455" s="7"/>
      <c r="O455" s="100"/>
      <c r="P455" s="100"/>
      <c r="Q455" s="100"/>
      <c r="R455" s="100"/>
      <c r="S455" s="100"/>
      <c r="T455" s="212"/>
      <c r="U455" s="212"/>
      <c r="V455" s="212"/>
      <c r="W455" s="212"/>
      <c r="X455" s="116"/>
      <c r="Y455" s="116"/>
      <c r="Z455" s="116"/>
      <c r="AA455" s="215"/>
      <c r="AB455" s="215"/>
      <c r="AC455" s="215"/>
      <c r="AD455" s="215"/>
      <c r="AE455" s="215"/>
      <c r="AF455" s="213"/>
      <c r="AG455" s="215"/>
      <c r="AH455" s="116"/>
      <c r="AI455" s="116"/>
      <c r="AJ455" s="116"/>
      <c r="AK455" s="116"/>
      <c r="AL455" s="27"/>
      <c r="CT455" s="7"/>
      <c r="CU455" s="7"/>
      <c r="CV455" s="7"/>
      <c r="CW455" s="7"/>
      <c r="CX455" s="7"/>
    </row>
    <row r="456" spans="1:102" s="24" customFormat="1" ht="12.75" customHeight="1">
      <c r="A456" s="209"/>
      <c r="B456" s="211" t="s">
        <v>261</v>
      </c>
      <c r="C456" s="540"/>
      <c r="D456" s="540"/>
      <c r="E456" s="540"/>
      <c r="F456" s="540"/>
      <c r="G456" s="540"/>
      <c r="I456" s="550" t="s">
        <v>286</v>
      </c>
      <c r="J456" s="551"/>
      <c r="K456" s="7"/>
      <c r="L456" s="549"/>
      <c r="M456" s="549"/>
      <c r="N456" s="549"/>
      <c r="O456" s="549"/>
      <c r="P456" s="547"/>
      <c r="Q456" s="547"/>
      <c r="R456" s="547"/>
      <c r="S456" s="547"/>
      <c r="T456" s="212"/>
      <c r="U456" s="548"/>
      <c r="V456" s="548"/>
      <c r="W456" s="548"/>
      <c r="X456" s="548"/>
      <c r="Y456" s="548"/>
      <c r="Z456" s="116"/>
      <c r="AA456" s="548"/>
      <c r="AB456" s="548"/>
      <c r="AC456" s="548"/>
      <c r="AD456" s="548"/>
      <c r="AE456" s="548"/>
      <c r="AF456" s="213"/>
      <c r="AG456" s="582">
        <f>+O456-(U456+AA456)</f>
        <v>0</v>
      </c>
      <c r="AH456" s="582"/>
      <c r="AI456" s="582"/>
      <c r="AJ456" s="582"/>
      <c r="AK456" s="582"/>
      <c r="AL456" s="27"/>
      <c r="CT456" s="7"/>
      <c r="CU456" s="7"/>
      <c r="CV456" s="7"/>
      <c r="CW456" s="7"/>
      <c r="CX456" s="7"/>
    </row>
    <row r="457" spans="1:102" s="24" customFormat="1" ht="3.75" customHeight="1">
      <c r="A457" s="209"/>
      <c r="B457" s="211"/>
      <c r="D457" s="27"/>
      <c r="E457" s="27"/>
      <c r="F457" s="27"/>
      <c r="G457" s="27"/>
      <c r="I457" s="613"/>
      <c r="J457" s="614"/>
      <c r="K457" s="7"/>
      <c r="L457" s="7"/>
      <c r="M457" s="7"/>
      <c r="N457" s="7"/>
      <c r="O457" s="100"/>
      <c r="P457" s="100"/>
      <c r="Q457" s="100"/>
      <c r="R457" s="100"/>
      <c r="S457" s="100"/>
      <c r="T457" s="212"/>
      <c r="U457" s="212"/>
      <c r="V457" s="212"/>
      <c r="W457" s="212"/>
      <c r="X457" s="116"/>
      <c r="Y457" s="116"/>
      <c r="Z457" s="116"/>
      <c r="AA457" s="215"/>
      <c r="AB457" s="215"/>
      <c r="AC457" s="215"/>
      <c r="AD457" s="215"/>
      <c r="AE457" s="215"/>
      <c r="AF457" s="213"/>
      <c r="AG457" s="215"/>
      <c r="AH457" s="116"/>
      <c r="AI457" s="116"/>
      <c r="AJ457" s="116"/>
      <c r="AK457" s="116"/>
      <c r="AL457" s="27"/>
      <c r="CT457" s="7"/>
      <c r="CU457" s="7"/>
      <c r="CV457" s="7"/>
      <c r="CW457" s="7"/>
      <c r="CX457" s="7"/>
    </row>
    <row r="458" spans="1:102" s="24" customFormat="1" ht="12.75" customHeight="1">
      <c r="A458" s="209"/>
      <c r="B458" s="211" t="s">
        <v>90</v>
      </c>
      <c r="C458" s="540"/>
      <c r="D458" s="540"/>
      <c r="E458" s="540"/>
      <c r="F458" s="540"/>
      <c r="G458" s="540"/>
      <c r="I458" s="550" t="s">
        <v>287</v>
      </c>
      <c r="J458" s="551"/>
      <c r="K458" s="7"/>
      <c r="L458" s="549"/>
      <c r="M458" s="549"/>
      <c r="N458" s="549"/>
      <c r="O458" s="549"/>
      <c r="P458" s="547"/>
      <c r="Q458" s="547"/>
      <c r="R458" s="547"/>
      <c r="S458" s="547"/>
      <c r="T458" s="212"/>
      <c r="U458" s="548"/>
      <c r="V458" s="548"/>
      <c r="W458" s="548"/>
      <c r="X458" s="548"/>
      <c r="Y458" s="548"/>
      <c r="Z458" s="116"/>
      <c r="AA458" s="548"/>
      <c r="AB458" s="548"/>
      <c r="AC458" s="548"/>
      <c r="AD458" s="548"/>
      <c r="AE458" s="548"/>
      <c r="AF458" s="213"/>
      <c r="AG458" s="582">
        <f>+O458-(U458+AA458)</f>
        <v>0</v>
      </c>
      <c r="AH458" s="582"/>
      <c r="AI458" s="582"/>
      <c r="AJ458" s="582"/>
      <c r="AK458" s="582"/>
      <c r="AL458" s="27"/>
      <c r="CT458" s="7"/>
      <c r="CU458" s="7"/>
      <c r="CV458" s="7"/>
      <c r="CW458" s="7"/>
      <c r="CX458" s="7"/>
    </row>
    <row r="459" spans="1:102" s="24" customFormat="1" ht="3.75" customHeight="1">
      <c r="A459" s="209"/>
      <c r="B459" s="211"/>
      <c r="D459" s="27"/>
      <c r="E459" s="27"/>
      <c r="F459" s="27"/>
      <c r="G459" s="27"/>
      <c r="I459" s="613"/>
      <c r="J459" s="614"/>
      <c r="K459" s="7"/>
      <c r="L459" s="7"/>
      <c r="M459" s="7"/>
      <c r="N459" s="7"/>
      <c r="O459" s="100"/>
      <c r="P459" s="100"/>
      <c r="Q459" s="100"/>
      <c r="R459" s="100"/>
      <c r="S459" s="100"/>
      <c r="T459" s="212"/>
      <c r="U459" s="212"/>
      <c r="V459" s="212"/>
      <c r="W459" s="212"/>
      <c r="X459" s="116"/>
      <c r="Y459" s="116"/>
      <c r="Z459" s="116"/>
      <c r="AA459" s="215"/>
      <c r="AB459" s="215"/>
      <c r="AC459" s="215"/>
      <c r="AD459" s="215"/>
      <c r="AE459" s="215"/>
      <c r="AF459" s="213"/>
      <c r="AG459" s="215"/>
      <c r="AH459" s="116"/>
      <c r="AI459" s="116"/>
      <c r="AJ459" s="116"/>
      <c r="AK459" s="116"/>
      <c r="AL459" s="27"/>
      <c r="CT459" s="7"/>
      <c r="CU459" s="7"/>
      <c r="CV459" s="7"/>
      <c r="CW459" s="7"/>
      <c r="CX459" s="7"/>
    </row>
    <row r="460" spans="1:102" s="24" customFormat="1" ht="12.75" customHeight="1">
      <c r="A460" s="209"/>
      <c r="B460" s="211" t="s">
        <v>288</v>
      </c>
      <c r="C460" s="540"/>
      <c r="D460" s="540"/>
      <c r="E460" s="540"/>
      <c r="F460" s="540"/>
      <c r="G460" s="540"/>
      <c r="I460" s="550" t="s">
        <v>289</v>
      </c>
      <c r="J460" s="551"/>
      <c r="K460" s="7"/>
      <c r="L460" s="549"/>
      <c r="M460" s="549"/>
      <c r="N460" s="549"/>
      <c r="O460" s="549"/>
      <c r="P460" s="547"/>
      <c r="Q460" s="547"/>
      <c r="R460" s="547"/>
      <c r="S460" s="547"/>
      <c r="T460" s="212"/>
      <c r="U460" s="548"/>
      <c r="V460" s="548"/>
      <c r="W460" s="548"/>
      <c r="X460" s="548"/>
      <c r="Y460" s="548"/>
      <c r="Z460" s="116"/>
      <c r="AA460" s="548"/>
      <c r="AB460" s="548"/>
      <c r="AC460" s="548"/>
      <c r="AD460" s="548"/>
      <c r="AE460" s="548"/>
      <c r="AF460" s="213"/>
      <c r="AG460" s="582">
        <f>+O460-(U460+AA460)</f>
        <v>0</v>
      </c>
      <c r="AH460" s="582"/>
      <c r="AI460" s="582"/>
      <c r="AJ460" s="582"/>
      <c r="AK460" s="582"/>
      <c r="AL460" s="27"/>
      <c r="CT460" s="7"/>
      <c r="CU460" s="7"/>
      <c r="CV460" s="7"/>
      <c r="CW460" s="7"/>
      <c r="CX460" s="7"/>
    </row>
    <row r="461" spans="1:102" s="24" customFormat="1" ht="3.75" customHeight="1">
      <c r="A461" s="209"/>
      <c r="B461" s="211"/>
      <c r="C461" s="38"/>
      <c r="D461" s="38"/>
      <c r="E461" s="38"/>
      <c r="F461" s="38"/>
      <c r="G461" s="38"/>
      <c r="I461" s="216"/>
      <c r="J461" s="217"/>
      <c r="K461" s="7"/>
      <c r="L461" s="7"/>
      <c r="M461" s="7"/>
      <c r="N461" s="7"/>
      <c r="O461" s="100"/>
      <c r="P461" s="100"/>
      <c r="Q461" s="100"/>
      <c r="R461" s="100"/>
      <c r="S461" s="100"/>
      <c r="T461" s="212"/>
      <c r="U461" s="28"/>
      <c r="V461" s="28"/>
      <c r="W461" s="28"/>
      <c r="X461" s="28"/>
      <c r="Y461" s="28"/>
      <c r="Z461" s="116"/>
      <c r="AA461" s="28"/>
      <c r="AB461" s="28"/>
      <c r="AC461" s="28"/>
      <c r="AD461" s="28"/>
      <c r="AE461" s="28"/>
      <c r="AF461" s="213"/>
      <c r="AG461" s="218"/>
      <c r="AH461" s="218"/>
      <c r="AI461" s="218"/>
      <c r="AJ461" s="218"/>
      <c r="AK461" s="218"/>
      <c r="AL461" s="27"/>
      <c r="CT461" s="7"/>
      <c r="CU461" s="7"/>
      <c r="CV461" s="7"/>
      <c r="CW461" s="7"/>
      <c r="CX461" s="7"/>
    </row>
    <row r="462" spans="1:102" s="24" customFormat="1" ht="12.75" customHeight="1">
      <c r="A462" s="209"/>
      <c r="B462" s="211" t="s">
        <v>290</v>
      </c>
      <c r="C462" s="540" t="s">
        <v>291</v>
      </c>
      <c r="D462" s="540"/>
      <c r="E462" s="540"/>
      <c r="F462" s="540"/>
      <c r="G462" s="540"/>
      <c r="I462" s="613" t="s">
        <v>292</v>
      </c>
      <c r="J462" s="614"/>
      <c r="K462" s="7"/>
      <c r="L462" s="549"/>
      <c r="M462" s="549"/>
      <c r="N462" s="549"/>
      <c r="O462" s="549"/>
      <c r="P462" s="547"/>
      <c r="Q462" s="547"/>
      <c r="R462" s="547"/>
      <c r="S462" s="547"/>
      <c r="T462" s="212"/>
      <c r="U462" s="548"/>
      <c r="V462" s="548"/>
      <c r="W462" s="548"/>
      <c r="X462" s="548"/>
      <c r="Y462" s="548"/>
      <c r="Z462" s="116"/>
      <c r="AA462" s="548"/>
      <c r="AB462" s="548"/>
      <c r="AC462" s="548"/>
      <c r="AD462" s="548"/>
      <c r="AE462" s="548"/>
      <c r="AF462" s="213"/>
      <c r="AG462" s="582">
        <f>+O462-(U462+AA462)</f>
        <v>0</v>
      </c>
      <c r="AH462" s="582"/>
      <c r="AI462" s="582"/>
      <c r="AJ462" s="582"/>
      <c r="AK462" s="582"/>
      <c r="AL462" s="27"/>
      <c r="CT462" s="7"/>
      <c r="CU462" s="7"/>
      <c r="CV462" s="7"/>
      <c r="CW462" s="7"/>
      <c r="CX462" s="7"/>
    </row>
    <row r="463" spans="1:102" s="24" customFormat="1" ht="6" customHeight="1">
      <c r="A463" s="209"/>
      <c r="B463" s="211"/>
      <c r="D463" s="27"/>
      <c r="E463" s="27"/>
      <c r="F463" s="27"/>
      <c r="G463" s="27"/>
      <c r="H463" s="27"/>
      <c r="I463" s="214"/>
      <c r="J463" s="214"/>
      <c r="K463" s="7"/>
      <c r="L463" s="7"/>
      <c r="M463" s="7"/>
      <c r="N463" s="7"/>
      <c r="Q463" s="27"/>
      <c r="R463" s="27"/>
      <c r="S463" s="32"/>
      <c r="T463" s="27"/>
      <c r="U463" s="27"/>
      <c r="V463" s="27"/>
      <c r="W463" s="27"/>
      <c r="X463" s="100"/>
      <c r="Y463" s="100"/>
      <c r="Z463" s="100"/>
      <c r="AA463" s="95"/>
      <c r="AB463" s="95"/>
      <c r="AC463" s="95"/>
      <c r="AD463" s="95"/>
      <c r="AE463" s="95"/>
      <c r="AF463" s="95"/>
      <c r="AG463" s="95"/>
      <c r="AH463" s="100"/>
      <c r="AI463" s="100"/>
      <c r="AJ463" s="100"/>
      <c r="AK463" s="100"/>
      <c r="AL463" s="27"/>
      <c r="CT463" s="7"/>
      <c r="CU463" s="7"/>
      <c r="CV463" s="7"/>
      <c r="CW463" s="7"/>
      <c r="CX463" s="7"/>
    </row>
    <row r="464" spans="1:102" s="24" customFormat="1" ht="18" customHeight="1">
      <c r="A464" s="209"/>
      <c r="B464" s="219" t="s">
        <v>293</v>
      </c>
      <c r="C464" s="220" t="s">
        <v>294</v>
      </c>
      <c r="E464" s="27"/>
      <c r="F464" s="27"/>
      <c r="G464" s="27"/>
      <c r="H464" s="27"/>
      <c r="I464" s="617">
        <v>31971</v>
      </c>
      <c r="J464" s="618"/>
      <c r="K464" s="7"/>
      <c r="L464" s="7"/>
      <c r="M464" s="7"/>
      <c r="N464" s="7"/>
      <c r="O464" s="582">
        <f>SUM(O442:S460)</f>
        <v>0</v>
      </c>
      <c r="P464" s="582"/>
      <c r="Q464" s="582"/>
      <c r="R464" s="582"/>
      <c r="S464" s="582"/>
      <c r="T464" s="59"/>
      <c r="U464" s="582">
        <f>SUM(U442:Y460)</f>
        <v>0</v>
      </c>
      <c r="V464" s="582"/>
      <c r="W464" s="582"/>
      <c r="X464" s="582"/>
      <c r="Y464" s="582"/>
      <c r="Z464" s="221"/>
      <c r="AA464" s="582">
        <f>SUM(AA442:AE460)</f>
        <v>0</v>
      </c>
      <c r="AB464" s="582"/>
      <c r="AC464" s="582"/>
      <c r="AD464" s="582"/>
      <c r="AE464" s="582"/>
      <c r="AF464" s="103"/>
      <c r="AG464" s="582">
        <f>+O464-(U464+AA464)</f>
        <v>0</v>
      </c>
      <c r="AH464" s="582"/>
      <c r="AI464" s="582"/>
      <c r="AJ464" s="582"/>
      <c r="AK464" s="582"/>
      <c r="AL464" s="27"/>
      <c r="CT464" s="7"/>
      <c r="CU464" s="7"/>
      <c r="CV464" s="7"/>
      <c r="CW464" s="7"/>
      <c r="CX464" s="7"/>
    </row>
    <row r="465" spans="1:102" s="24" customFormat="1" ht="6" customHeight="1">
      <c r="A465" s="209"/>
      <c r="B465" s="27"/>
      <c r="C465" s="27"/>
      <c r="E465" s="222"/>
      <c r="F465" s="222"/>
      <c r="G465" s="222"/>
      <c r="H465" s="222"/>
      <c r="I465" s="222"/>
      <c r="J465" s="222"/>
      <c r="K465" s="222"/>
      <c r="L465" s="222"/>
      <c r="M465" s="222"/>
      <c r="N465" s="27"/>
      <c r="O465" s="27"/>
      <c r="P465" s="27"/>
      <c r="Q465" s="27"/>
      <c r="R465" s="27"/>
      <c r="S465" s="32"/>
      <c r="T465" s="27"/>
      <c r="U465" s="27"/>
      <c r="V465" s="27"/>
      <c r="W465" s="27"/>
      <c r="X465" s="100"/>
      <c r="Y465" s="100"/>
      <c r="Z465" s="100"/>
      <c r="AA465" s="95"/>
      <c r="AB465" s="95"/>
      <c r="AC465" s="95"/>
      <c r="AD465" s="95"/>
      <c r="AE465" s="95"/>
      <c r="AF465" s="95"/>
      <c r="AG465" s="95"/>
      <c r="AH465" s="100"/>
      <c r="AI465" s="100"/>
      <c r="AJ465" s="100"/>
      <c r="AK465" s="100"/>
      <c r="AL465" s="27"/>
      <c r="CT465" s="7"/>
      <c r="CU465" s="7"/>
      <c r="CV465" s="7"/>
      <c r="CW465" s="7"/>
      <c r="CX465" s="7"/>
    </row>
    <row r="466" spans="1:102" s="24" customFormat="1" ht="14.25">
      <c r="A466" s="208" t="s">
        <v>98</v>
      </c>
      <c r="B466" s="32" t="s">
        <v>295</v>
      </c>
      <c r="D466" s="27"/>
      <c r="E466" s="27"/>
      <c r="F466" s="27"/>
      <c r="G466" s="27"/>
      <c r="H466" s="27"/>
      <c r="I466" s="27"/>
      <c r="J466" s="27"/>
      <c r="K466" s="27"/>
      <c r="L466" s="27"/>
      <c r="M466" s="27"/>
      <c r="N466" s="27"/>
      <c r="O466" s="27"/>
      <c r="P466" s="27"/>
      <c r="Q466" s="27"/>
      <c r="R466" s="27"/>
      <c r="S466" s="32"/>
      <c r="T466" s="27"/>
      <c r="U466" s="27"/>
      <c r="V466" s="27"/>
      <c r="W466" s="27"/>
      <c r="X466" s="100"/>
      <c r="Y466" s="100"/>
      <c r="Z466" s="100"/>
      <c r="AA466" s="95"/>
      <c r="AB466" s="95"/>
      <c r="AC466" s="95"/>
      <c r="AD466" s="95"/>
      <c r="AE466" s="95"/>
      <c r="AF466" s="95"/>
      <c r="AG466" s="95"/>
      <c r="AH466" s="100"/>
      <c r="AI466" s="100"/>
      <c r="AJ466" s="100"/>
      <c r="AK466" s="100"/>
      <c r="AL466" s="27"/>
      <c r="CT466" s="7"/>
      <c r="CU466" s="7"/>
      <c r="CV466" s="7"/>
      <c r="CW466" s="7"/>
      <c r="CX466" s="7"/>
    </row>
    <row r="467" spans="1:102" s="24" customFormat="1" ht="3.75" customHeight="1">
      <c r="A467" s="27"/>
      <c r="B467" s="27"/>
      <c r="C467" s="27"/>
      <c r="D467" s="27"/>
      <c r="E467" s="27"/>
      <c r="F467" s="27"/>
      <c r="G467" s="27"/>
      <c r="H467" s="27"/>
      <c r="I467" s="27"/>
      <c r="J467" s="27"/>
      <c r="K467" s="27"/>
      <c r="L467" s="27"/>
      <c r="M467" s="27"/>
      <c r="N467" s="27"/>
      <c r="O467" s="27"/>
      <c r="P467" s="27"/>
      <c r="Q467" s="27"/>
      <c r="R467" s="27"/>
      <c r="S467" s="32"/>
      <c r="T467" s="27"/>
      <c r="U467" s="27"/>
      <c r="V467" s="27"/>
      <c r="W467" s="27"/>
      <c r="X467" s="100"/>
      <c r="Y467" s="100"/>
      <c r="Z467" s="100"/>
      <c r="AA467" s="95"/>
      <c r="AB467" s="95"/>
      <c r="AC467" s="95"/>
      <c r="AD467" s="95"/>
      <c r="AE467" s="95"/>
      <c r="AF467" s="95"/>
      <c r="AG467" s="95"/>
      <c r="AH467" s="100"/>
      <c r="AI467" s="100"/>
      <c r="AJ467" s="100"/>
      <c r="AK467" s="100"/>
      <c r="AL467" s="27"/>
      <c r="CT467" s="7"/>
      <c r="CU467" s="7"/>
      <c r="CV467" s="7"/>
      <c r="CW467" s="7"/>
      <c r="CX467" s="7"/>
    </row>
    <row r="468" spans="1:102" s="24" customFormat="1" ht="12.75" customHeight="1">
      <c r="A468" s="209"/>
      <c r="B468" s="211" t="s">
        <v>235</v>
      </c>
      <c r="C468" s="540"/>
      <c r="D468" s="540"/>
      <c r="E468" s="540"/>
      <c r="F468" s="540"/>
      <c r="G468" s="540"/>
      <c r="I468" s="550" t="s">
        <v>296</v>
      </c>
      <c r="J468" s="551"/>
      <c r="K468" s="7"/>
      <c r="L468" s="549"/>
      <c r="M468" s="549"/>
      <c r="N468" s="549"/>
      <c r="O468" s="549"/>
      <c r="P468" s="547"/>
      <c r="Q468" s="547"/>
      <c r="R468" s="547"/>
      <c r="S468" s="547"/>
      <c r="T468" s="212"/>
      <c r="U468" s="548"/>
      <c r="V468" s="548"/>
      <c r="W468" s="548"/>
      <c r="X468" s="548"/>
      <c r="Y468" s="548"/>
      <c r="Z468" s="116"/>
      <c r="AA468" s="548"/>
      <c r="AB468" s="548"/>
      <c r="AC468" s="548"/>
      <c r="AD468" s="548"/>
      <c r="AE468" s="548"/>
      <c r="AF468" s="213"/>
      <c r="AG468" s="582">
        <f>+O468-(U468+AA468)</f>
        <v>0</v>
      </c>
      <c r="AH468" s="582"/>
      <c r="AI468" s="582"/>
      <c r="AJ468" s="582"/>
      <c r="AK468" s="582"/>
      <c r="AL468" s="27"/>
      <c r="CT468" s="7"/>
      <c r="CU468" s="7"/>
      <c r="CV468" s="7"/>
      <c r="CW468" s="7"/>
      <c r="CX468" s="7"/>
    </row>
    <row r="469" spans="1:102" s="24" customFormat="1" ht="3.75" customHeight="1">
      <c r="A469" s="209"/>
      <c r="B469" s="211"/>
      <c r="D469" s="27"/>
      <c r="E469" s="27"/>
      <c r="F469" s="27"/>
      <c r="G469" s="27"/>
      <c r="I469" s="214"/>
      <c r="J469" s="214"/>
      <c r="K469" s="7"/>
      <c r="L469" s="7"/>
      <c r="M469" s="7"/>
      <c r="N469" s="7"/>
      <c r="O469" s="100"/>
      <c r="P469" s="100"/>
      <c r="Q469" s="100"/>
      <c r="R469" s="100"/>
      <c r="S469" s="100"/>
      <c r="T469" s="212"/>
      <c r="U469" s="212"/>
      <c r="V469" s="212"/>
      <c r="W469" s="212"/>
      <c r="X469" s="116"/>
      <c r="Y469" s="116"/>
      <c r="Z469" s="116"/>
      <c r="AA469" s="215"/>
      <c r="AB469" s="215"/>
      <c r="AC469" s="215"/>
      <c r="AD469" s="215"/>
      <c r="AE469" s="215"/>
      <c r="AF469" s="213"/>
      <c r="AG469" s="215"/>
      <c r="AH469" s="116"/>
      <c r="AI469" s="116"/>
      <c r="AJ469" s="116"/>
      <c r="AK469" s="116"/>
      <c r="AL469" s="27"/>
      <c r="CT469" s="7"/>
      <c r="CU469" s="7"/>
      <c r="CV469" s="7"/>
      <c r="CW469" s="7"/>
      <c r="CX469" s="7"/>
    </row>
    <row r="470" spans="1:102" s="24" customFormat="1" ht="12.75" customHeight="1">
      <c r="A470" s="209"/>
      <c r="B470" s="211" t="s">
        <v>237</v>
      </c>
      <c r="C470" s="540"/>
      <c r="D470" s="540"/>
      <c r="E470" s="540"/>
      <c r="F470" s="540"/>
      <c r="G470" s="540"/>
      <c r="I470" s="550" t="s">
        <v>297</v>
      </c>
      <c r="J470" s="551"/>
      <c r="K470" s="7"/>
      <c r="L470" s="549"/>
      <c r="M470" s="549"/>
      <c r="N470" s="549"/>
      <c r="O470" s="549"/>
      <c r="P470" s="547"/>
      <c r="Q470" s="547"/>
      <c r="R470" s="547"/>
      <c r="S470" s="547"/>
      <c r="T470" s="212"/>
      <c r="U470" s="548"/>
      <c r="V470" s="548"/>
      <c r="W470" s="548"/>
      <c r="X470" s="548"/>
      <c r="Y470" s="548"/>
      <c r="Z470" s="116"/>
      <c r="AA470" s="548"/>
      <c r="AB470" s="548"/>
      <c r="AC470" s="548"/>
      <c r="AD470" s="548"/>
      <c r="AE470" s="548"/>
      <c r="AF470" s="213"/>
      <c r="AG470" s="582">
        <f>+O470-(U470+AA470)</f>
        <v>0</v>
      </c>
      <c r="AH470" s="582"/>
      <c r="AI470" s="582"/>
      <c r="AJ470" s="582"/>
      <c r="AK470" s="582"/>
      <c r="AL470" s="27"/>
      <c r="CT470" s="7"/>
      <c r="CU470" s="7"/>
      <c r="CV470" s="7"/>
      <c r="CW470" s="7"/>
      <c r="CX470" s="7"/>
    </row>
    <row r="471" spans="1:102" s="24" customFormat="1" ht="3.75" customHeight="1">
      <c r="A471" s="209"/>
      <c r="B471" s="211"/>
      <c r="D471" s="27"/>
      <c r="E471" s="27"/>
      <c r="F471" s="27"/>
      <c r="G471" s="27"/>
      <c r="I471" s="613"/>
      <c r="J471" s="614"/>
      <c r="K471" s="7"/>
      <c r="L471" s="7"/>
      <c r="M471" s="7"/>
      <c r="N471" s="7"/>
      <c r="O471" s="100"/>
      <c r="P471" s="100"/>
      <c r="Q471" s="100"/>
      <c r="R471" s="100"/>
      <c r="S471" s="100"/>
      <c r="T471" s="212"/>
      <c r="U471" s="212"/>
      <c r="V471" s="212"/>
      <c r="W471" s="212"/>
      <c r="X471" s="116"/>
      <c r="Y471" s="116"/>
      <c r="Z471" s="116"/>
      <c r="AA471" s="215"/>
      <c r="AB471" s="215"/>
      <c r="AC471" s="215"/>
      <c r="AD471" s="215"/>
      <c r="AE471" s="215"/>
      <c r="AF471" s="213"/>
      <c r="AG471" s="215"/>
      <c r="AH471" s="116"/>
      <c r="AI471" s="116"/>
      <c r="AJ471" s="116"/>
      <c r="AK471" s="116"/>
      <c r="AL471" s="27"/>
      <c r="CT471" s="7"/>
      <c r="CU471" s="7"/>
      <c r="CV471" s="7"/>
      <c r="CW471" s="7"/>
      <c r="CX471" s="7"/>
    </row>
    <row r="472" spans="1:102" s="24" customFormat="1" ht="12.75" customHeight="1">
      <c r="A472" s="209"/>
      <c r="B472" s="211" t="s">
        <v>239</v>
      </c>
      <c r="C472" s="540"/>
      <c r="D472" s="540"/>
      <c r="E472" s="540"/>
      <c r="F472" s="540"/>
      <c r="G472" s="540"/>
      <c r="I472" s="550" t="s">
        <v>298</v>
      </c>
      <c r="J472" s="551"/>
      <c r="K472" s="7"/>
      <c r="L472" s="549"/>
      <c r="M472" s="549"/>
      <c r="N472" s="549"/>
      <c r="O472" s="549"/>
      <c r="P472" s="547"/>
      <c r="Q472" s="547"/>
      <c r="R472" s="547"/>
      <c r="S472" s="547"/>
      <c r="T472" s="212"/>
      <c r="U472" s="548"/>
      <c r="V472" s="548"/>
      <c r="W472" s="548"/>
      <c r="X472" s="548"/>
      <c r="Y472" s="548"/>
      <c r="Z472" s="116"/>
      <c r="AA472" s="548"/>
      <c r="AB472" s="548"/>
      <c r="AC472" s="548"/>
      <c r="AD472" s="548"/>
      <c r="AE472" s="548"/>
      <c r="AF472" s="213"/>
      <c r="AG472" s="582">
        <f>+O472-(U472+AA472)</f>
        <v>0</v>
      </c>
      <c r="AH472" s="582"/>
      <c r="AI472" s="582"/>
      <c r="AJ472" s="582"/>
      <c r="AK472" s="582"/>
      <c r="AL472" s="27"/>
      <c r="CT472" s="7"/>
      <c r="CU472" s="7"/>
      <c r="CV472" s="7"/>
      <c r="CW472" s="7"/>
      <c r="CX472" s="7"/>
    </row>
    <row r="473" spans="1:102" s="24" customFormat="1" ht="3.75" customHeight="1">
      <c r="A473" s="209"/>
      <c r="B473" s="211"/>
      <c r="D473" s="27"/>
      <c r="E473" s="27"/>
      <c r="F473" s="27"/>
      <c r="G473" s="27"/>
      <c r="I473" s="613"/>
      <c r="J473" s="614"/>
      <c r="K473" s="7"/>
      <c r="L473" s="7"/>
      <c r="M473" s="7"/>
      <c r="N473" s="7"/>
      <c r="O473" s="100"/>
      <c r="P473" s="100"/>
      <c r="Q473" s="100"/>
      <c r="R473" s="100"/>
      <c r="S473" s="100"/>
      <c r="T473" s="212"/>
      <c r="U473" s="212"/>
      <c r="V473" s="212"/>
      <c r="W473" s="212"/>
      <c r="X473" s="116"/>
      <c r="Y473" s="116"/>
      <c r="Z473" s="116"/>
      <c r="AA473" s="215"/>
      <c r="AB473" s="215"/>
      <c r="AC473" s="215"/>
      <c r="AD473" s="215"/>
      <c r="AE473" s="215"/>
      <c r="AF473" s="213"/>
      <c r="AG473" s="215"/>
      <c r="AH473" s="116"/>
      <c r="AI473" s="116"/>
      <c r="AJ473" s="116"/>
      <c r="AK473" s="116"/>
      <c r="AL473" s="27"/>
      <c r="CT473" s="7"/>
      <c r="CU473" s="7"/>
      <c r="CV473" s="7"/>
      <c r="CW473" s="7"/>
      <c r="CX473" s="7"/>
    </row>
    <row r="474" spans="1:102" s="24" customFormat="1" ht="12.75" customHeight="1">
      <c r="A474" s="209"/>
      <c r="B474" s="211" t="s">
        <v>241</v>
      </c>
      <c r="C474" s="540"/>
      <c r="D474" s="540"/>
      <c r="E474" s="540"/>
      <c r="F474" s="540"/>
      <c r="G474" s="540"/>
      <c r="I474" s="550" t="s">
        <v>299</v>
      </c>
      <c r="J474" s="551"/>
      <c r="K474" s="7"/>
      <c r="L474" s="549"/>
      <c r="M474" s="549"/>
      <c r="N474" s="549"/>
      <c r="O474" s="549"/>
      <c r="P474" s="547"/>
      <c r="Q474" s="547"/>
      <c r="R474" s="547"/>
      <c r="S474" s="547"/>
      <c r="T474" s="212"/>
      <c r="U474" s="548"/>
      <c r="V474" s="548"/>
      <c r="W474" s="548"/>
      <c r="X474" s="548"/>
      <c r="Y474" s="548"/>
      <c r="Z474" s="116"/>
      <c r="AA474" s="548"/>
      <c r="AB474" s="548"/>
      <c r="AC474" s="548"/>
      <c r="AD474" s="548"/>
      <c r="AE474" s="548"/>
      <c r="AF474" s="213"/>
      <c r="AG474" s="582">
        <f>+O474-(U474+AA474)</f>
        <v>0</v>
      </c>
      <c r="AH474" s="582"/>
      <c r="AI474" s="582"/>
      <c r="AJ474" s="582"/>
      <c r="AK474" s="582"/>
      <c r="AL474" s="27"/>
      <c r="CT474" s="7"/>
      <c r="CU474" s="7"/>
      <c r="CV474" s="7"/>
      <c r="CW474" s="7"/>
      <c r="CX474" s="7"/>
    </row>
    <row r="475" spans="1:102" s="24" customFormat="1" ht="3.75" customHeight="1">
      <c r="A475" s="209"/>
      <c r="B475" s="211"/>
      <c r="D475" s="27"/>
      <c r="E475" s="27"/>
      <c r="F475" s="27"/>
      <c r="G475" s="27"/>
      <c r="I475" s="613"/>
      <c r="J475" s="614"/>
      <c r="K475" s="7"/>
      <c r="L475" s="7"/>
      <c r="M475" s="7"/>
      <c r="N475" s="7"/>
      <c r="O475" s="100"/>
      <c r="P475" s="100"/>
      <c r="Q475" s="100"/>
      <c r="R475" s="100"/>
      <c r="S475" s="100"/>
      <c r="T475" s="212"/>
      <c r="U475" s="212"/>
      <c r="V475" s="212"/>
      <c r="W475" s="212"/>
      <c r="X475" s="116"/>
      <c r="Y475" s="116"/>
      <c r="Z475" s="116"/>
      <c r="AA475" s="215"/>
      <c r="AB475" s="215"/>
      <c r="AC475" s="215"/>
      <c r="AD475" s="215"/>
      <c r="AE475" s="215"/>
      <c r="AF475" s="213"/>
      <c r="AG475" s="215"/>
      <c r="AH475" s="116"/>
      <c r="AI475" s="116"/>
      <c r="AJ475" s="116"/>
      <c r="AK475" s="116"/>
      <c r="AL475" s="27"/>
      <c r="CT475" s="7"/>
      <c r="CU475" s="7"/>
      <c r="CV475" s="7"/>
      <c r="CW475" s="7"/>
      <c r="CX475" s="7"/>
    </row>
    <row r="476" spans="1:102" s="24" customFormat="1" ht="12.75" customHeight="1">
      <c r="A476" s="209"/>
      <c r="B476" s="211" t="s">
        <v>174</v>
      </c>
      <c r="C476" s="540"/>
      <c r="D476" s="540"/>
      <c r="E476" s="540"/>
      <c r="F476" s="540"/>
      <c r="G476" s="540"/>
      <c r="I476" s="550" t="s">
        <v>300</v>
      </c>
      <c r="J476" s="551"/>
      <c r="K476" s="7"/>
      <c r="L476" s="549"/>
      <c r="M476" s="549"/>
      <c r="N476" s="549"/>
      <c r="O476" s="549"/>
      <c r="P476" s="547"/>
      <c r="Q476" s="547"/>
      <c r="R476" s="547"/>
      <c r="S476" s="547"/>
      <c r="T476" s="212"/>
      <c r="U476" s="548"/>
      <c r="V476" s="548"/>
      <c r="W476" s="548"/>
      <c r="X476" s="548"/>
      <c r="Y476" s="548"/>
      <c r="Z476" s="116"/>
      <c r="AA476" s="548"/>
      <c r="AB476" s="548"/>
      <c r="AC476" s="548"/>
      <c r="AD476" s="548"/>
      <c r="AE476" s="548"/>
      <c r="AF476" s="213"/>
      <c r="AG476" s="582">
        <f>+O476-(U476+AA476)</f>
        <v>0</v>
      </c>
      <c r="AH476" s="582"/>
      <c r="AI476" s="582"/>
      <c r="AJ476" s="582"/>
      <c r="AK476" s="582"/>
      <c r="AL476" s="27"/>
      <c r="CT476" s="7"/>
      <c r="CU476" s="7"/>
      <c r="CV476" s="7"/>
      <c r="CW476" s="7"/>
      <c r="CX476" s="7"/>
    </row>
    <row r="477" spans="1:102" s="24" customFormat="1" ht="3.75" customHeight="1">
      <c r="A477" s="209"/>
      <c r="B477" s="211"/>
      <c r="D477" s="27"/>
      <c r="E477" s="27"/>
      <c r="F477" s="27"/>
      <c r="G477" s="27"/>
      <c r="I477" s="613"/>
      <c r="J477" s="614"/>
      <c r="K477" s="7"/>
      <c r="L477" s="7"/>
      <c r="M477" s="7"/>
      <c r="N477" s="7"/>
      <c r="O477" s="100"/>
      <c r="P477" s="100"/>
      <c r="Q477" s="100"/>
      <c r="R477" s="100"/>
      <c r="S477" s="100"/>
      <c r="T477" s="212"/>
      <c r="U477" s="212"/>
      <c r="V477" s="212"/>
      <c r="W477" s="212"/>
      <c r="X477" s="116"/>
      <c r="Y477" s="116"/>
      <c r="Z477" s="116"/>
      <c r="AA477" s="215"/>
      <c r="AB477" s="215"/>
      <c r="AC477" s="215"/>
      <c r="AD477" s="215"/>
      <c r="AE477" s="215"/>
      <c r="AF477" s="213"/>
      <c r="AG477" s="215"/>
      <c r="AH477" s="116"/>
      <c r="AI477" s="116"/>
      <c r="AJ477" s="116"/>
      <c r="AK477" s="116"/>
      <c r="AL477" s="27"/>
      <c r="CT477" s="7"/>
      <c r="CU477" s="7"/>
      <c r="CV477" s="7"/>
      <c r="CW477" s="7"/>
      <c r="CX477" s="7"/>
    </row>
    <row r="478" spans="1:102" s="24" customFormat="1" ht="12.75" customHeight="1">
      <c r="A478" s="209"/>
      <c r="B478" s="211" t="s">
        <v>249</v>
      </c>
      <c r="C478" s="540"/>
      <c r="D478" s="540"/>
      <c r="E478" s="540"/>
      <c r="F478" s="540"/>
      <c r="G478" s="540"/>
      <c r="I478" s="550" t="s">
        <v>301</v>
      </c>
      <c r="J478" s="551"/>
      <c r="K478" s="7"/>
      <c r="L478" s="549"/>
      <c r="M478" s="549"/>
      <c r="N478" s="549"/>
      <c r="O478" s="549"/>
      <c r="P478" s="547"/>
      <c r="Q478" s="547"/>
      <c r="R478" s="547"/>
      <c r="S478" s="547"/>
      <c r="T478" s="212"/>
      <c r="U478" s="548"/>
      <c r="V478" s="548"/>
      <c r="W478" s="548"/>
      <c r="X478" s="548"/>
      <c r="Y478" s="548"/>
      <c r="Z478" s="116"/>
      <c r="AA478" s="548"/>
      <c r="AB478" s="548"/>
      <c r="AC478" s="548"/>
      <c r="AD478" s="548"/>
      <c r="AE478" s="548"/>
      <c r="AF478" s="213"/>
      <c r="AG478" s="582">
        <f>+O478-(U478+AA478)</f>
        <v>0</v>
      </c>
      <c r="AH478" s="582"/>
      <c r="AI478" s="582"/>
      <c r="AJ478" s="582"/>
      <c r="AK478" s="582"/>
      <c r="AL478" s="27"/>
      <c r="CT478" s="7"/>
      <c r="CU478" s="7"/>
      <c r="CV478" s="7"/>
      <c r="CW478" s="7"/>
      <c r="CX478" s="7"/>
    </row>
    <row r="479" spans="1:102" s="24" customFormat="1" ht="3.75" customHeight="1">
      <c r="A479" s="209"/>
      <c r="B479" s="211"/>
      <c r="D479" s="27"/>
      <c r="E479" s="27"/>
      <c r="F479" s="27"/>
      <c r="G479" s="27"/>
      <c r="I479" s="613"/>
      <c r="J479" s="614"/>
      <c r="K479" s="7"/>
      <c r="L479" s="7"/>
      <c r="M479" s="7"/>
      <c r="N479" s="7"/>
      <c r="O479" s="100"/>
      <c r="P479" s="100"/>
      <c r="Q479" s="100"/>
      <c r="R479" s="100"/>
      <c r="S479" s="100"/>
      <c r="T479" s="212"/>
      <c r="U479" s="212"/>
      <c r="V479" s="212"/>
      <c r="W479" s="212"/>
      <c r="X479" s="116"/>
      <c r="Y479" s="116"/>
      <c r="Z479" s="116"/>
      <c r="AA479" s="215"/>
      <c r="AB479" s="215"/>
      <c r="AC479" s="215"/>
      <c r="AD479" s="215"/>
      <c r="AE479" s="215"/>
      <c r="AF479" s="213"/>
      <c r="AG479" s="215"/>
      <c r="AH479" s="116"/>
      <c r="AI479" s="116"/>
      <c r="AJ479" s="116"/>
      <c r="AK479" s="116"/>
      <c r="AL479" s="27"/>
      <c r="CT479" s="7"/>
      <c r="CU479" s="7"/>
      <c r="CV479" s="7"/>
      <c r="CW479" s="7"/>
      <c r="CX479" s="7"/>
    </row>
    <row r="480" spans="1:102" s="24" customFormat="1" ht="12.75" customHeight="1">
      <c r="A480" s="209"/>
      <c r="B480" s="211" t="s">
        <v>251</v>
      </c>
      <c r="C480" s="540"/>
      <c r="D480" s="540"/>
      <c r="E480" s="540"/>
      <c r="F480" s="540"/>
      <c r="G480" s="540"/>
      <c r="I480" s="550" t="s">
        <v>302</v>
      </c>
      <c r="J480" s="551"/>
      <c r="K480" s="7"/>
      <c r="L480" s="549"/>
      <c r="M480" s="549"/>
      <c r="N480" s="549"/>
      <c r="O480" s="549"/>
      <c r="P480" s="547"/>
      <c r="Q480" s="547"/>
      <c r="R480" s="547"/>
      <c r="S480" s="547"/>
      <c r="T480" s="212"/>
      <c r="U480" s="548"/>
      <c r="V480" s="548"/>
      <c r="W480" s="548"/>
      <c r="X480" s="548"/>
      <c r="Y480" s="548"/>
      <c r="Z480" s="116"/>
      <c r="AA480" s="548"/>
      <c r="AB480" s="548"/>
      <c r="AC480" s="548"/>
      <c r="AD480" s="548"/>
      <c r="AE480" s="548"/>
      <c r="AF480" s="213"/>
      <c r="AG480" s="582">
        <f>+O480-(U480+AA480)</f>
        <v>0</v>
      </c>
      <c r="AH480" s="582"/>
      <c r="AI480" s="582"/>
      <c r="AJ480" s="582"/>
      <c r="AK480" s="582"/>
      <c r="AL480" s="27"/>
      <c r="CT480" s="7"/>
      <c r="CU480" s="7"/>
      <c r="CV480" s="7"/>
      <c r="CW480" s="7"/>
      <c r="CX480" s="7"/>
    </row>
    <row r="481" spans="1:102" s="24" customFormat="1" ht="3.75" customHeight="1">
      <c r="A481" s="209"/>
      <c r="B481" s="211"/>
      <c r="D481" s="27"/>
      <c r="E481" s="27"/>
      <c r="F481" s="27"/>
      <c r="G481" s="27"/>
      <c r="I481" s="613"/>
      <c r="J481" s="614"/>
      <c r="K481" s="7"/>
      <c r="L481" s="7"/>
      <c r="M481" s="7"/>
      <c r="N481" s="7"/>
      <c r="O481" s="100"/>
      <c r="P481" s="100"/>
      <c r="Q481" s="100"/>
      <c r="R481" s="100"/>
      <c r="S481" s="100"/>
      <c r="T481" s="212"/>
      <c r="U481" s="212"/>
      <c r="V481" s="212"/>
      <c r="W481" s="212"/>
      <c r="X481" s="116"/>
      <c r="Y481" s="116"/>
      <c r="Z481" s="116"/>
      <c r="AA481" s="215"/>
      <c r="AB481" s="215"/>
      <c r="AC481" s="215"/>
      <c r="AD481" s="215"/>
      <c r="AE481" s="215"/>
      <c r="AF481" s="213"/>
      <c r="AG481" s="215"/>
      <c r="AH481" s="116"/>
      <c r="AI481" s="116"/>
      <c r="AJ481" s="116"/>
      <c r="AK481" s="116"/>
      <c r="AL481" s="27"/>
      <c r="CT481" s="7"/>
      <c r="CU481" s="7"/>
      <c r="CV481" s="7"/>
      <c r="CW481" s="7"/>
      <c r="CX481" s="7"/>
    </row>
    <row r="482" spans="1:102" s="24" customFormat="1" ht="12.75" customHeight="1">
      <c r="A482" s="209"/>
      <c r="B482" s="211" t="s">
        <v>261</v>
      </c>
      <c r="C482" s="540"/>
      <c r="D482" s="540"/>
      <c r="E482" s="540"/>
      <c r="F482" s="540"/>
      <c r="G482" s="540"/>
      <c r="I482" s="550" t="s">
        <v>303</v>
      </c>
      <c r="J482" s="551"/>
      <c r="K482" s="7"/>
      <c r="L482" s="549"/>
      <c r="M482" s="549"/>
      <c r="N482" s="549"/>
      <c r="O482" s="549"/>
      <c r="P482" s="547"/>
      <c r="Q482" s="547"/>
      <c r="R482" s="547"/>
      <c r="S482" s="547"/>
      <c r="T482" s="212"/>
      <c r="U482" s="548"/>
      <c r="V482" s="548"/>
      <c r="W482" s="548"/>
      <c r="X482" s="548"/>
      <c r="Y482" s="548"/>
      <c r="Z482" s="116"/>
      <c r="AA482" s="548"/>
      <c r="AB482" s="548"/>
      <c r="AC482" s="548"/>
      <c r="AD482" s="548"/>
      <c r="AE482" s="548"/>
      <c r="AF482" s="213"/>
      <c r="AG482" s="582">
        <f>+O482-(U482+AA482)</f>
        <v>0</v>
      </c>
      <c r="AH482" s="582"/>
      <c r="AI482" s="582"/>
      <c r="AJ482" s="582"/>
      <c r="AK482" s="582"/>
      <c r="AL482" s="27"/>
      <c r="CT482" s="7"/>
      <c r="CU482" s="7"/>
      <c r="CV482" s="7"/>
      <c r="CW482" s="7"/>
      <c r="CX482" s="7"/>
    </row>
    <row r="483" spans="1:102" s="24" customFormat="1" ht="3.75" customHeight="1">
      <c r="A483" s="209"/>
      <c r="B483" s="211"/>
      <c r="D483" s="27"/>
      <c r="E483" s="27"/>
      <c r="F483" s="27"/>
      <c r="G483" s="27"/>
      <c r="I483" s="613"/>
      <c r="J483" s="614"/>
      <c r="K483" s="7"/>
      <c r="L483" s="7"/>
      <c r="M483" s="7"/>
      <c r="N483" s="7"/>
      <c r="O483" s="100"/>
      <c r="P483" s="100"/>
      <c r="Q483" s="100"/>
      <c r="R483" s="100"/>
      <c r="S483" s="100"/>
      <c r="T483" s="212"/>
      <c r="U483" s="212"/>
      <c r="V483" s="212"/>
      <c r="W483" s="212"/>
      <c r="X483" s="116"/>
      <c r="Y483" s="116"/>
      <c r="Z483" s="116"/>
      <c r="AA483" s="215"/>
      <c r="AB483" s="215"/>
      <c r="AC483" s="215"/>
      <c r="AD483" s="215"/>
      <c r="AE483" s="215"/>
      <c r="AF483" s="213"/>
      <c r="AG483" s="215"/>
      <c r="AH483" s="116"/>
      <c r="AI483" s="116"/>
      <c r="AJ483" s="116"/>
      <c r="AK483" s="116"/>
      <c r="AL483" s="27"/>
      <c r="CT483" s="7"/>
      <c r="CU483" s="7"/>
      <c r="CV483" s="7"/>
      <c r="CW483" s="7"/>
      <c r="CX483" s="7"/>
    </row>
    <row r="484" spans="1:102" s="24" customFormat="1" ht="12.75" customHeight="1">
      <c r="A484" s="209"/>
      <c r="B484" s="211" t="s">
        <v>90</v>
      </c>
      <c r="C484" s="540"/>
      <c r="D484" s="540"/>
      <c r="E484" s="540"/>
      <c r="F484" s="540"/>
      <c r="G484" s="540"/>
      <c r="I484" s="550" t="s">
        <v>304</v>
      </c>
      <c r="J484" s="551"/>
      <c r="K484" s="7"/>
      <c r="L484" s="549"/>
      <c r="M484" s="549"/>
      <c r="N484" s="549"/>
      <c r="O484" s="549"/>
      <c r="P484" s="547"/>
      <c r="Q484" s="547"/>
      <c r="R484" s="547"/>
      <c r="S484" s="547"/>
      <c r="T484" s="212"/>
      <c r="U484" s="548"/>
      <c r="V484" s="548"/>
      <c r="W484" s="548"/>
      <c r="X484" s="548"/>
      <c r="Y484" s="548"/>
      <c r="Z484" s="116"/>
      <c r="AA484" s="548"/>
      <c r="AB484" s="548"/>
      <c r="AC484" s="548"/>
      <c r="AD484" s="548"/>
      <c r="AE484" s="548"/>
      <c r="AF484" s="213"/>
      <c r="AG484" s="582">
        <f>+O484-(U484+AA484)</f>
        <v>0</v>
      </c>
      <c r="AH484" s="582"/>
      <c r="AI484" s="582"/>
      <c r="AJ484" s="582"/>
      <c r="AK484" s="582"/>
      <c r="AL484" s="27"/>
      <c r="CT484" s="7"/>
      <c r="CU484" s="7"/>
      <c r="CV484" s="7"/>
      <c r="CW484" s="7"/>
      <c r="CX484" s="7"/>
    </row>
    <row r="485" spans="1:102" s="24" customFormat="1" ht="3.75" customHeight="1">
      <c r="A485" s="209"/>
      <c r="B485" s="211"/>
      <c r="D485" s="27"/>
      <c r="E485" s="27"/>
      <c r="F485" s="27"/>
      <c r="G485" s="27"/>
      <c r="I485" s="613"/>
      <c r="J485" s="614"/>
      <c r="K485" s="7"/>
      <c r="L485" s="7"/>
      <c r="M485" s="7"/>
      <c r="N485" s="7"/>
      <c r="O485" s="100"/>
      <c r="P485" s="100"/>
      <c r="Q485" s="100"/>
      <c r="R485" s="100"/>
      <c r="S485" s="100"/>
      <c r="T485" s="212"/>
      <c r="U485" s="212"/>
      <c r="V485" s="212"/>
      <c r="W485" s="212"/>
      <c r="X485" s="116"/>
      <c r="Y485" s="116"/>
      <c r="Z485" s="116"/>
      <c r="AA485" s="215"/>
      <c r="AB485" s="215"/>
      <c r="AC485" s="215"/>
      <c r="AD485" s="215"/>
      <c r="AE485" s="215"/>
      <c r="AF485" s="213"/>
      <c r="AG485" s="215"/>
      <c r="AH485" s="116"/>
      <c r="AI485" s="116"/>
      <c r="AJ485" s="116"/>
      <c r="AK485" s="116"/>
      <c r="AL485" s="27"/>
      <c r="CT485" s="7"/>
      <c r="CU485" s="7"/>
      <c r="CV485" s="7"/>
      <c r="CW485" s="7"/>
      <c r="CX485" s="7"/>
    </row>
    <row r="486" spans="1:102" s="24" customFormat="1" ht="12.75" customHeight="1">
      <c r="A486" s="209"/>
      <c r="B486" s="211" t="s">
        <v>288</v>
      </c>
      <c r="C486" s="540"/>
      <c r="D486" s="540"/>
      <c r="E486" s="540"/>
      <c r="F486" s="540"/>
      <c r="G486" s="540"/>
      <c r="I486" s="550" t="s">
        <v>305</v>
      </c>
      <c r="J486" s="551"/>
      <c r="K486" s="7"/>
      <c r="L486" s="549"/>
      <c r="M486" s="549"/>
      <c r="N486" s="549"/>
      <c r="O486" s="549"/>
      <c r="P486" s="547"/>
      <c r="Q486" s="547"/>
      <c r="R486" s="547"/>
      <c r="S486" s="547"/>
      <c r="T486" s="212"/>
      <c r="U486" s="548"/>
      <c r="V486" s="548"/>
      <c r="W486" s="548"/>
      <c r="X486" s="548"/>
      <c r="Y486" s="548"/>
      <c r="Z486" s="116"/>
      <c r="AA486" s="548"/>
      <c r="AB486" s="548"/>
      <c r="AC486" s="548"/>
      <c r="AD486" s="548"/>
      <c r="AE486" s="548"/>
      <c r="AF486" s="213"/>
      <c r="AG486" s="582">
        <f>+O486-(U486+AA486)</f>
        <v>0</v>
      </c>
      <c r="AH486" s="582"/>
      <c r="AI486" s="582"/>
      <c r="AJ486" s="582"/>
      <c r="AK486" s="582"/>
      <c r="AL486" s="27"/>
      <c r="CT486" s="7"/>
      <c r="CU486" s="7"/>
      <c r="CV486" s="7"/>
      <c r="CW486" s="7"/>
      <c r="CX486" s="7"/>
    </row>
    <row r="487" spans="1:102" s="24" customFormat="1" ht="3.75" customHeight="1">
      <c r="A487" s="209"/>
      <c r="B487" s="211"/>
      <c r="C487" s="38"/>
      <c r="D487" s="38"/>
      <c r="E487" s="38"/>
      <c r="F487" s="38"/>
      <c r="G487" s="38"/>
      <c r="I487" s="216"/>
      <c r="J487" s="217"/>
      <c r="K487" s="7"/>
      <c r="L487" s="7"/>
      <c r="M487" s="7"/>
      <c r="N487" s="7"/>
      <c r="O487" s="100"/>
      <c r="P487" s="100"/>
      <c r="Q487" s="100"/>
      <c r="R487" s="100"/>
      <c r="S487" s="100"/>
      <c r="T487" s="212"/>
      <c r="U487" s="28"/>
      <c r="V487" s="28"/>
      <c r="W487" s="28"/>
      <c r="X487" s="28"/>
      <c r="Y487" s="28"/>
      <c r="Z487" s="116"/>
      <c r="AA487" s="28"/>
      <c r="AB487" s="28"/>
      <c r="AC487" s="28"/>
      <c r="AD487" s="28"/>
      <c r="AE487" s="28"/>
      <c r="AF487" s="213"/>
      <c r="AG487" s="218"/>
      <c r="AH487" s="218"/>
      <c r="AI487" s="218"/>
      <c r="AJ487" s="218"/>
      <c r="AK487" s="218"/>
      <c r="AL487" s="27"/>
      <c r="CT487" s="7"/>
      <c r="CU487" s="7"/>
      <c r="CV487" s="7"/>
      <c r="CW487" s="7"/>
      <c r="CX487" s="7"/>
    </row>
    <row r="488" spans="1:102" s="24" customFormat="1" ht="12.75" customHeight="1">
      <c r="A488" s="209"/>
      <c r="B488" s="211" t="s">
        <v>290</v>
      </c>
      <c r="C488" s="540" t="s">
        <v>291</v>
      </c>
      <c r="D488" s="540"/>
      <c r="E488" s="540"/>
      <c r="F488" s="540"/>
      <c r="G488" s="540"/>
      <c r="I488" s="613" t="s">
        <v>306</v>
      </c>
      <c r="J488" s="614"/>
      <c r="K488" s="7"/>
      <c r="L488" s="549"/>
      <c r="M488" s="549"/>
      <c r="N488" s="549"/>
      <c r="O488" s="549"/>
      <c r="P488" s="547"/>
      <c r="Q488" s="547"/>
      <c r="R488" s="547"/>
      <c r="S488" s="547"/>
      <c r="T488" s="212"/>
      <c r="U488" s="548"/>
      <c r="V488" s="548"/>
      <c r="W488" s="548"/>
      <c r="X488" s="548"/>
      <c r="Y488" s="548"/>
      <c r="Z488" s="116"/>
      <c r="AA488" s="548"/>
      <c r="AB488" s="548"/>
      <c r="AC488" s="548"/>
      <c r="AD488" s="548"/>
      <c r="AE488" s="548"/>
      <c r="AF488" s="213"/>
      <c r="AG488" s="582">
        <f>+O488-(U488+AA488)</f>
        <v>0</v>
      </c>
      <c r="AH488" s="582"/>
      <c r="AI488" s="582"/>
      <c r="AJ488" s="582"/>
      <c r="AK488" s="582"/>
      <c r="AL488" s="27"/>
      <c r="CT488" s="7"/>
      <c r="CU488" s="7"/>
      <c r="CV488" s="7"/>
      <c r="CW488" s="7"/>
      <c r="CX488" s="7"/>
    </row>
    <row r="489" spans="1:106" s="24" customFormat="1" ht="3.75" customHeight="1">
      <c r="A489" s="209"/>
      <c r="B489" s="211"/>
      <c r="D489" s="27"/>
      <c r="E489" s="27"/>
      <c r="F489" s="27"/>
      <c r="G489" s="27"/>
      <c r="H489" s="27"/>
      <c r="I489" s="214"/>
      <c r="J489" s="214"/>
      <c r="K489" s="7"/>
      <c r="L489" s="7"/>
      <c r="M489" s="7"/>
      <c r="N489" s="7"/>
      <c r="Q489" s="27"/>
      <c r="R489" s="27"/>
      <c r="S489" s="32"/>
      <c r="T489" s="27"/>
      <c r="U489" s="27"/>
      <c r="V489" s="27"/>
      <c r="W489" s="27"/>
      <c r="X489" s="100"/>
      <c r="Y489" s="100"/>
      <c r="Z489" s="100"/>
      <c r="AA489" s="95"/>
      <c r="AB489" s="95"/>
      <c r="AC489" s="95"/>
      <c r="AD489" s="95"/>
      <c r="AE489" s="95"/>
      <c r="AF489" s="95"/>
      <c r="AG489" s="95"/>
      <c r="AH489" s="100"/>
      <c r="AI489" s="100"/>
      <c r="AJ489" s="100"/>
      <c r="AK489" s="100"/>
      <c r="AL489" s="27"/>
      <c r="AM489" s="27"/>
      <c r="AN489" s="27"/>
      <c r="AO489" s="27"/>
      <c r="AP489" s="27"/>
      <c r="AQ489" s="27"/>
      <c r="AR489" s="27"/>
      <c r="AS489" s="27"/>
      <c r="AT489" s="27"/>
      <c r="AU489" s="27"/>
      <c r="AV489" s="27"/>
      <c r="AW489" s="27"/>
      <c r="AX489" s="27"/>
      <c r="AY489" s="27"/>
      <c r="AZ489" s="27"/>
      <c r="BA489" s="27"/>
      <c r="BB489" s="27"/>
      <c r="BC489" s="27"/>
      <c r="BD489" s="27"/>
      <c r="BE489" s="27"/>
      <c r="BF489" s="27"/>
      <c r="BG489" s="27"/>
      <c r="BH489" s="27"/>
      <c r="BI489" s="27"/>
      <c r="BJ489" s="27"/>
      <c r="BK489" s="27"/>
      <c r="BL489" s="27"/>
      <c r="BM489" s="27"/>
      <c r="BN489" s="27"/>
      <c r="BO489" s="27"/>
      <c r="BP489" s="27"/>
      <c r="BQ489" s="27"/>
      <c r="BR489" s="27"/>
      <c r="BS489" s="27"/>
      <c r="BT489" s="27"/>
      <c r="BU489" s="27"/>
      <c r="BV489" s="27"/>
      <c r="BW489" s="27"/>
      <c r="BX489" s="27"/>
      <c r="BY489" s="27"/>
      <c r="BZ489" s="27"/>
      <c r="CA489" s="27"/>
      <c r="CB489" s="27"/>
      <c r="CC489" s="27"/>
      <c r="CD489" s="27"/>
      <c r="CE489" s="27"/>
      <c r="CF489" s="27"/>
      <c r="CG489" s="27"/>
      <c r="CH489" s="27"/>
      <c r="CI489" s="27"/>
      <c r="CJ489" s="27"/>
      <c r="CK489" s="27"/>
      <c r="CL489" s="27"/>
      <c r="CM489" s="27"/>
      <c r="CN489" s="27"/>
      <c r="CO489" s="27"/>
      <c r="CP489" s="27"/>
      <c r="CQ489" s="27"/>
      <c r="CR489" s="27"/>
      <c r="CS489" s="27"/>
      <c r="CT489" s="7"/>
      <c r="CU489" s="7"/>
      <c r="CV489" s="7"/>
      <c r="CW489" s="7"/>
      <c r="CX489" s="7"/>
      <c r="CY489" s="27"/>
      <c r="CZ489" s="27"/>
      <c r="DA489" s="27"/>
      <c r="DB489" s="27"/>
    </row>
    <row r="490" spans="1:106" s="24" customFormat="1" ht="15.75">
      <c r="A490" s="209"/>
      <c r="B490" s="219" t="s">
        <v>293</v>
      </c>
      <c r="C490" s="220" t="s">
        <v>307</v>
      </c>
      <c r="E490" s="27"/>
      <c r="F490" s="27"/>
      <c r="G490" s="27"/>
      <c r="H490" s="27"/>
      <c r="I490" s="617">
        <v>31982</v>
      </c>
      <c r="J490" s="618"/>
      <c r="K490" s="7"/>
      <c r="L490" s="7"/>
      <c r="M490" s="7"/>
      <c r="N490" s="7"/>
      <c r="O490" s="582">
        <f>SUM(O468:S486)</f>
        <v>0</v>
      </c>
      <c r="P490" s="582"/>
      <c r="Q490" s="582"/>
      <c r="R490" s="582"/>
      <c r="S490" s="582"/>
      <c r="T490" s="59"/>
      <c r="U490" s="582">
        <f>SUM(U468:Y486)</f>
        <v>0</v>
      </c>
      <c r="V490" s="582"/>
      <c r="W490" s="582"/>
      <c r="X490" s="582"/>
      <c r="Y490" s="582"/>
      <c r="Z490" s="221"/>
      <c r="AA490" s="582">
        <f>SUM(AA468:AE486)</f>
        <v>0</v>
      </c>
      <c r="AB490" s="582"/>
      <c r="AC490" s="582"/>
      <c r="AD490" s="582"/>
      <c r="AE490" s="582"/>
      <c r="AF490" s="103"/>
      <c r="AG490" s="582">
        <f>+O490-(U490+AA490)</f>
        <v>0</v>
      </c>
      <c r="AH490" s="582"/>
      <c r="AI490" s="582"/>
      <c r="AJ490" s="582"/>
      <c r="AK490" s="582"/>
      <c r="AL490" s="27"/>
      <c r="AM490" s="27"/>
      <c r="AN490" s="27"/>
      <c r="AO490" s="27"/>
      <c r="AP490" s="27"/>
      <c r="AQ490" s="27"/>
      <c r="AR490" s="27"/>
      <c r="AS490" s="27"/>
      <c r="AT490" s="27"/>
      <c r="AU490" s="27"/>
      <c r="AV490" s="27"/>
      <c r="AW490" s="27"/>
      <c r="AX490" s="27"/>
      <c r="AY490" s="27"/>
      <c r="AZ490" s="27"/>
      <c r="BA490" s="27"/>
      <c r="BB490" s="27"/>
      <c r="BC490" s="27"/>
      <c r="BD490" s="27"/>
      <c r="BE490" s="27"/>
      <c r="BF490" s="27"/>
      <c r="BG490" s="27"/>
      <c r="BH490" s="27"/>
      <c r="BI490" s="27"/>
      <c r="BJ490" s="27"/>
      <c r="BK490" s="27"/>
      <c r="BL490" s="27"/>
      <c r="BM490" s="27"/>
      <c r="BN490" s="27"/>
      <c r="BO490" s="27"/>
      <c r="BP490" s="27"/>
      <c r="BQ490" s="27"/>
      <c r="BR490" s="27"/>
      <c r="BS490" s="27"/>
      <c r="BT490" s="27"/>
      <c r="BU490" s="27"/>
      <c r="BV490" s="27"/>
      <c r="BW490" s="27"/>
      <c r="BX490" s="27"/>
      <c r="BY490" s="27"/>
      <c r="BZ490" s="27"/>
      <c r="CA490" s="27"/>
      <c r="CB490" s="27"/>
      <c r="CC490" s="27"/>
      <c r="CD490" s="27"/>
      <c r="CE490" s="27"/>
      <c r="CF490" s="27"/>
      <c r="CG490" s="27"/>
      <c r="CH490" s="27"/>
      <c r="CI490" s="27"/>
      <c r="CJ490" s="27"/>
      <c r="CK490" s="27"/>
      <c r="CL490" s="27"/>
      <c r="CM490" s="27"/>
      <c r="CN490" s="27"/>
      <c r="CO490" s="27"/>
      <c r="CP490" s="27"/>
      <c r="CQ490" s="27"/>
      <c r="CR490" s="27"/>
      <c r="CS490" s="27"/>
      <c r="CT490" s="7"/>
      <c r="CU490" s="7"/>
      <c r="CV490" s="7"/>
      <c r="CW490" s="7"/>
      <c r="CX490" s="7"/>
      <c r="CY490" s="27"/>
      <c r="CZ490" s="27"/>
      <c r="DA490" s="27"/>
      <c r="DB490" s="27"/>
    </row>
    <row r="491" spans="1:106" s="24" customFormat="1" ht="6" customHeight="1">
      <c r="A491" s="27"/>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c r="AA491" s="27"/>
      <c r="AB491" s="27"/>
      <c r="AC491" s="27"/>
      <c r="AD491" s="27"/>
      <c r="AE491" s="27"/>
      <c r="AF491" s="27"/>
      <c r="AG491" s="27"/>
      <c r="AH491" s="27"/>
      <c r="AI491" s="27"/>
      <c r="AJ491" s="27"/>
      <c r="AK491" s="27"/>
      <c r="AL491" s="27"/>
      <c r="AM491" s="27"/>
      <c r="AN491" s="27"/>
      <c r="AO491" s="27"/>
      <c r="AP491" s="27"/>
      <c r="AQ491" s="27"/>
      <c r="AR491" s="27"/>
      <c r="AS491" s="27"/>
      <c r="AT491" s="27"/>
      <c r="AU491" s="27"/>
      <c r="AV491" s="27"/>
      <c r="AW491" s="27"/>
      <c r="AX491" s="27"/>
      <c r="AY491" s="27"/>
      <c r="AZ491" s="27"/>
      <c r="BA491" s="27"/>
      <c r="BB491" s="27"/>
      <c r="BC491" s="27"/>
      <c r="BD491" s="27"/>
      <c r="BE491" s="27"/>
      <c r="BF491" s="27"/>
      <c r="BG491" s="27"/>
      <c r="BH491" s="27"/>
      <c r="BI491" s="27"/>
      <c r="BJ491" s="27"/>
      <c r="BK491" s="27"/>
      <c r="BL491" s="27"/>
      <c r="BM491" s="27"/>
      <c r="BN491" s="27"/>
      <c r="BO491" s="27"/>
      <c r="BP491" s="27"/>
      <c r="BQ491" s="27"/>
      <c r="BR491" s="27"/>
      <c r="BS491" s="27"/>
      <c r="BT491" s="27"/>
      <c r="BU491" s="27"/>
      <c r="BV491" s="27"/>
      <c r="BW491" s="27"/>
      <c r="BX491" s="27"/>
      <c r="BY491" s="27"/>
      <c r="BZ491" s="27"/>
      <c r="CA491" s="27"/>
      <c r="CB491" s="27"/>
      <c r="CC491" s="27"/>
      <c r="CD491" s="27"/>
      <c r="CE491" s="27"/>
      <c r="CF491" s="27"/>
      <c r="CG491" s="27"/>
      <c r="CH491" s="27"/>
      <c r="CI491" s="27"/>
      <c r="CJ491" s="27"/>
      <c r="CK491" s="27"/>
      <c r="CL491" s="27"/>
      <c r="CM491" s="27"/>
      <c r="CN491" s="27"/>
      <c r="CO491" s="27"/>
      <c r="CP491" s="27"/>
      <c r="CQ491" s="27"/>
      <c r="CR491" s="27"/>
      <c r="CS491" s="27"/>
      <c r="CT491" s="7"/>
      <c r="CU491" s="7"/>
      <c r="CV491" s="7"/>
      <c r="CW491" s="7"/>
      <c r="CX491" s="7"/>
      <c r="CY491" s="27"/>
      <c r="CZ491" s="27"/>
      <c r="DA491" s="27"/>
      <c r="DB491" s="27"/>
    </row>
    <row r="492" spans="1:106" s="24" customFormat="1" ht="14.25">
      <c r="A492" s="208" t="s">
        <v>101</v>
      </c>
      <c r="B492" s="32" t="s">
        <v>308</v>
      </c>
      <c r="D492" s="27"/>
      <c r="E492" s="27"/>
      <c r="F492" s="27"/>
      <c r="G492" s="27"/>
      <c r="H492" s="27"/>
      <c r="I492" s="27"/>
      <c r="J492" s="27"/>
      <c r="K492" s="27"/>
      <c r="L492" s="27"/>
      <c r="M492" s="27"/>
      <c r="N492" s="27"/>
      <c r="O492" s="27"/>
      <c r="P492" s="27"/>
      <c r="Q492" s="27"/>
      <c r="R492" s="27"/>
      <c r="S492" s="32"/>
      <c r="T492" s="27"/>
      <c r="U492" s="27"/>
      <c r="V492" s="27"/>
      <c r="W492" s="27"/>
      <c r="X492" s="100"/>
      <c r="Y492" s="100"/>
      <c r="Z492" s="100"/>
      <c r="AA492" s="95"/>
      <c r="AB492" s="95"/>
      <c r="AC492" s="95"/>
      <c r="AD492" s="95"/>
      <c r="AE492" s="95"/>
      <c r="AF492" s="95"/>
      <c r="AG492" s="95"/>
      <c r="AH492" s="100"/>
      <c r="AI492" s="100"/>
      <c r="AJ492" s="100"/>
      <c r="AK492" s="100"/>
      <c r="AL492" s="27"/>
      <c r="AM492" s="27"/>
      <c r="AN492" s="27"/>
      <c r="AO492" s="27"/>
      <c r="AP492" s="27"/>
      <c r="AQ492" s="27"/>
      <c r="AR492" s="27"/>
      <c r="AS492" s="27"/>
      <c r="AT492" s="27"/>
      <c r="AU492" s="27"/>
      <c r="AV492" s="27"/>
      <c r="AW492" s="27"/>
      <c r="AX492" s="27"/>
      <c r="AY492" s="27"/>
      <c r="AZ492" s="27"/>
      <c r="BA492" s="27"/>
      <c r="BB492" s="27"/>
      <c r="BC492" s="27"/>
      <c r="BD492" s="27"/>
      <c r="BE492" s="27"/>
      <c r="BF492" s="27"/>
      <c r="BG492" s="27"/>
      <c r="BH492" s="27"/>
      <c r="BI492" s="27"/>
      <c r="BJ492" s="27"/>
      <c r="BK492" s="27"/>
      <c r="BL492" s="27"/>
      <c r="BM492" s="27"/>
      <c r="BN492" s="27"/>
      <c r="BO492" s="27"/>
      <c r="BP492" s="27"/>
      <c r="BQ492" s="27"/>
      <c r="BR492" s="27"/>
      <c r="BS492" s="27"/>
      <c r="BT492" s="27"/>
      <c r="BU492" s="27"/>
      <c r="BV492" s="27"/>
      <c r="BW492" s="27"/>
      <c r="BX492" s="27"/>
      <c r="BY492" s="27"/>
      <c r="BZ492" s="27"/>
      <c r="CA492" s="27"/>
      <c r="CB492" s="27"/>
      <c r="CC492" s="27"/>
      <c r="CD492" s="27"/>
      <c r="CE492" s="27"/>
      <c r="CF492" s="27"/>
      <c r="CG492" s="27"/>
      <c r="CH492" s="27"/>
      <c r="CI492" s="27"/>
      <c r="CJ492" s="27"/>
      <c r="CK492" s="27"/>
      <c r="CL492" s="27"/>
      <c r="CM492" s="27"/>
      <c r="CN492" s="27"/>
      <c r="CO492" s="27"/>
      <c r="CP492" s="27"/>
      <c r="CQ492" s="27"/>
      <c r="CR492" s="27"/>
      <c r="CS492" s="27"/>
      <c r="CT492" s="7"/>
      <c r="CU492" s="7"/>
      <c r="CV492" s="7"/>
      <c r="CW492" s="7"/>
      <c r="CX492" s="7"/>
      <c r="CY492" s="27"/>
      <c r="CZ492" s="27"/>
      <c r="DA492" s="27"/>
      <c r="DB492" s="27"/>
    </row>
    <row r="493" spans="1:106" s="24" customFormat="1" ht="3.75" customHeight="1">
      <c r="A493" s="27"/>
      <c r="B493" s="27"/>
      <c r="C493" s="27"/>
      <c r="D493" s="27"/>
      <c r="E493" s="27"/>
      <c r="F493" s="27"/>
      <c r="G493" s="27"/>
      <c r="H493" s="27"/>
      <c r="I493" s="27"/>
      <c r="J493" s="27"/>
      <c r="K493" s="27"/>
      <c r="L493" s="27"/>
      <c r="M493" s="27"/>
      <c r="N493" s="27"/>
      <c r="O493" s="27"/>
      <c r="P493" s="27"/>
      <c r="Q493" s="27"/>
      <c r="R493" s="27"/>
      <c r="S493" s="32"/>
      <c r="T493" s="27"/>
      <c r="U493" s="27"/>
      <c r="V493" s="27"/>
      <c r="W493" s="27"/>
      <c r="X493" s="100"/>
      <c r="Y493" s="100"/>
      <c r="Z493" s="100"/>
      <c r="AA493" s="95"/>
      <c r="AB493" s="95"/>
      <c r="AC493" s="95"/>
      <c r="AD493" s="95"/>
      <c r="AE493" s="95"/>
      <c r="AF493" s="95"/>
      <c r="AG493" s="95"/>
      <c r="AH493" s="100"/>
      <c r="AI493" s="100"/>
      <c r="AJ493" s="100"/>
      <c r="AK493" s="100"/>
      <c r="AL493" s="27"/>
      <c r="AM493" s="27"/>
      <c r="AN493" s="27"/>
      <c r="AO493" s="27"/>
      <c r="AP493" s="27"/>
      <c r="AQ493" s="27"/>
      <c r="AR493" s="27"/>
      <c r="AS493" s="27"/>
      <c r="AT493" s="27"/>
      <c r="AU493" s="27"/>
      <c r="AV493" s="27"/>
      <c r="AW493" s="27"/>
      <c r="AX493" s="27"/>
      <c r="AY493" s="27"/>
      <c r="AZ493" s="27"/>
      <c r="BA493" s="27"/>
      <c r="BB493" s="27"/>
      <c r="BC493" s="27"/>
      <c r="BD493" s="27"/>
      <c r="BE493" s="27"/>
      <c r="BF493" s="27"/>
      <c r="BG493" s="27"/>
      <c r="BH493" s="27"/>
      <c r="BI493" s="27"/>
      <c r="BJ493" s="27"/>
      <c r="BK493" s="27"/>
      <c r="BL493" s="27"/>
      <c r="BM493" s="27"/>
      <c r="BN493" s="27"/>
      <c r="BO493" s="27"/>
      <c r="BP493" s="27"/>
      <c r="BQ493" s="27"/>
      <c r="BR493" s="27"/>
      <c r="BS493" s="27"/>
      <c r="BT493" s="27"/>
      <c r="BU493" s="27"/>
      <c r="BV493" s="27"/>
      <c r="BW493" s="27"/>
      <c r="BX493" s="27"/>
      <c r="BY493" s="27"/>
      <c r="BZ493" s="27"/>
      <c r="CA493" s="27"/>
      <c r="CB493" s="27"/>
      <c r="CC493" s="27"/>
      <c r="CD493" s="27"/>
      <c r="CE493" s="27"/>
      <c r="CF493" s="27"/>
      <c r="CG493" s="27"/>
      <c r="CH493" s="27"/>
      <c r="CI493" s="27"/>
      <c r="CJ493" s="27"/>
      <c r="CK493" s="27"/>
      <c r="CL493" s="27"/>
      <c r="CM493" s="27"/>
      <c r="CN493" s="27"/>
      <c r="CO493" s="27"/>
      <c r="CP493" s="27"/>
      <c r="CQ493" s="27"/>
      <c r="CR493" s="27"/>
      <c r="CS493" s="27"/>
      <c r="CT493" s="7"/>
      <c r="CU493" s="7"/>
      <c r="CV493" s="7"/>
      <c r="CW493" s="7"/>
      <c r="CX493" s="7"/>
      <c r="CY493" s="27"/>
      <c r="CZ493" s="27"/>
      <c r="DA493" s="27"/>
      <c r="DB493" s="27"/>
    </row>
    <row r="494" spans="1:106" s="24" customFormat="1" ht="12.75" customHeight="1">
      <c r="A494" s="209"/>
      <c r="B494" s="211" t="s">
        <v>235</v>
      </c>
      <c r="C494" s="540"/>
      <c r="D494" s="540"/>
      <c r="E494" s="540"/>
      <c r="F494" s="540"/>
      <c r="G494" s="540"/>
      <c r="I494" s="550" t="s">
        <v>309</v>
      </c>
      <c r="J494" s="551"/>
      <c r="K494" s="7"/>
      <c r="L494" s="549"/>
      <c r="M494" s="549"/>
      <c r="N494" s="549"/>
      <c r="O494" s="549"/>
      <c r="P494" s="547"/>
      <c r="Q494" s="547"/>
      <c r="R494" s="547"/>
      <c r="S494" s="547"/>
      <c r="T494" s="212"/>
      <c r="U494" s="548"/>
      <c r="V494" s="548"/>
      <c r="W494" s="548"/>
      <c r="X494" s="548"/>
      <c r="Y494" s="548"/>
      <c r="Z494" s="116"/>
      <c r="AA494" s="548"/>
      <c r="AB494" s="548"/>
      <c r="AC494" s="548"/>
      <c r="AD494" s="548"/>
      <c r="AE494" s="548"/>
      <c r="AF494" s="213"/>
      <c r="AG494" s="582">
        <f>+O494-(U494+AA494)</f>
        <v>0</v>
      </c>
      <c r="AH494" s="582"/>
      <c r="AI494" s="582"/>
      <c r="AJ494" s="582"/>
      <c r="AK494" s="582"/>
      <c r="AL494" s="27"/>
      <c r="AM494" s="27"/>
      <c r="AN494" s="27"/>
      <c r="AO494" s="27"/>
      <c r="AP494" s="27"/>
      <c r="AQ494" s="27"/>
      <c r="AR494" s="27"/>
      <c r="AS494" s="27"/>
      <c r="AT494" s="27"/>
      <c r="AU494" s="27"/>
      <c r="AV494" s="27"/>
      <c r="AW494" s="27"/>
      <c r="AX494" s="27"/>
      <c r="AY494" s="27"/>
      <c r="AZ494" s="27"/>
      <c r="BA494" s="27"/>
      <c r="BB494" s="27"/>
      <c r="BC494" s="27"/>
      <c r="BD494" s="27"/>
      <c r="BE494" s="27"/>
      <c r="BF494" s="27"/>
      <c r="BG494" s="27"/>
      <c r="BH494" s="27"/>
      <c r="BI494" s="27"/>
      <c r="BJ494" s="27"/>
      <c r="BK494" s="27"/>
      <c r="BL494" s="27"/>
      <c r="BM494" s="27"/>
      <c r="BN494" s="27"/>
      <c r="BO494" s="27"/>
      <c r="BP494" s="27"/>
      <c r="BQ494" s="27"/>
      <c r="BR494" s="27"/>
      <c r="BS494" s="27"/>
      <c r="BT494" s="27"/>
      <c r="BU494" s="27"/>
      <c r="BV494" s="27"/>
      <c r="BW494" s="27"/>
      <c r="BX494" s="27"/>
      <c r="BY494" s="27"/>
      <c r="BZ494" s="27"/>
      <c r="CA494" s="27"/>
      <c r="CB494" s="27"/>
      <c r="CC494" s="27"/>
      <c r="CD494" s="27"/>
      <c r="CE494" s="27"/>
      <c r="CF494" s="27"/>
      <c r="CG494" s="27"/>
      <c r="CH494" s="27"/>
      <c r="CI494" s="27"/>
      <c r="CJ494" s="27"/>
      <c r="CK494" s="27"/>
      <c r="CL494" s="27"/>
      <c r="CM494" s="27"/>
      <c r="CN494" s="27"/>
      <c r="CO494" s="27"/>
      <c r="CP494" s="27"/>
      <c r="CQ494" s="27"/>
      <c r="CR494" s="27"/>
      <c r="CS494" s="27"/>
      <c r="CT494" s="7"/>
      <c r="CU494" s="7"/>
      <c r="CV494" s="7"/>
      <c r="CW494" s="7"/>
      <c r="CX494" s="7"/>
      <c r="CY494" s="27"/>
      <c r="CZ494" s="27"/>
      <c r="DA494" s="27"/>
      <c r="DB494" s="27"/>
    </row>
    <row r="495" spans="1:106" s="24" customFormat="1" ht="3.75" customHeight="1">
      <c r="A495" s="209"/>
      <c r="B495" s="211"/>
      <c r="D495" s="27"/>
      <c r="E495" s="27"/>
      <c r="F495" s="27"/>
      <c r="G495" s="27"/>
      <c r="I495" s="214"/>
      <c r="J495" s="214"/>
      <c r="K495" s="7"/>
      <c r="L495" s="7"/>
      <c r="M495" s="7"/>
      <c r="N495" s="7"/>
      <c r="O495" s="100"/>
      <c r="P495" s="100"/>
      <c r="Q495" s="100"/>
      <c r="R495" s="100"/>
      <c r="S495" s="100"/>
      <c r="T495" s="212"/>
      <c r="U495" s="212"/>
      <c r="V495" s="212"/>
      <c r="W495" s="212"/>
      <c r="X495" s="116"/>
      <c r="Y495" s="116"/>
      <c r="Z495" s="116"/>
      <c r="AA495" s="215"/>
      <c r="AB495" s="215"/>
      <c r="AC495" s="215"/>
      <c r="AD495" s="215"/>
      <c r="AE495" s="215"/>
      <c r="AF495" s="213"/>
      <c r="AG495" s="215"/>
      <c r="AH495" s="116"/>
      <c r="AI495" s="116"/>
      <c r="AJ495" s="116"/>
      <c r="AK495" s="116"/>
      <c r="AL495" s="27"/>
      <c r="AM495" s="27"/>
      <c r="AN495" s="27"/>
      <c r="AO495" s="27"/>
      <c r="AP495" s="27"/>
      <c r="AQ495" s="27"/>
      <c r="AR495" s="27"/>
      <c r="AS495" s="27"/>
      <c r="AT495" s="27"/>
      <c r="AU495" s="27"/>
      <c r="AV495" s="27"/>
      <c r="AW495" s="27"/>
      <c r="AX495" s="27"/>
      <c r="AY495" s="27"/>
      <c r="AZ495" s="27"/>
      <c r="BA495" s="27"/>
      <c r="BB495" s="27"/>
      <c r="BC495" s="27"/>
      <c r="BD495" s="27"/>
      <c r="BE495" s="27"/>
      <c r="BF495" s="27"/>
      <c r="BG495" s="27"/>
      <c r="BH495" s="27"/>
      <c r="BI495" s="27"/>
      <c r="BJ495" s="27"/>
      <c r="BK495" s="27"/>
      <c r="BL495" s="27"/>
      <c r="BM495" s="27"/>
      <c r="BN495" s="27"/>
      <c r="BO495" s="27"/>
      <c r="BP495" s="27"/>
      <c r="BQ495" s="27"/>
      <c r="BR495" s="27"/>
      <c r="BS495" s="27"/>
      <c r="BT495" s="27"/>
      <c r="BU495" s="27"/>
      <c r="BV495" s="27"/>
      <c r="BW495" s="27"/>
      <c r="BX495" s="27"/>
      <c r="BY495" s="27"/>
      <c r="BZ495" s="27"/>
      <c r="CA495" s="27"/>
      <c r="CB495" s="27"/>
      <c r="CC495" s="27"/>
      <c r="CD495" s="27"/>
      <c r="CE495" s="27"/>
      <c r="CF495" s="27"/>
      <c r="CG495" s="27"/>
      <c r="CH495" s="27"/>
      <c r="CI495" s="27"/>
      <c r="CJ495" s="27"/>
      <c r="CK495" s="27"/>
      <c r="CL495" s="27"/>
      <c r="CM495" s="27"/>
      <c r="CN495" s="27"/>
      <c r="CO495" s="27"/>
      <c r="CP495" s="27"/>
      <c r="CQ495" s="27"/>
      <c r="CR495" s="27"/>
      <c r="CS495" s="27"/>
      <c r="CT495" s="7"/>
      <c r="CU495" s="7"/>
      <c r="CV495" s="7"/>
      <c r="CW495" s="7"/>
      <c r="CX495" s="7"/>
      <c r="CY495" s="27"/>
      <c r="CZ495" s="27"/>
      <c r="DA495" s="27"/>
      <c r="DB495" s="27"/>
    </row>
    <row r="496" spans="1:106" s="24" customFormat="1" ht="12.75" customHeight="1">
      <c r="A496" s="209"/>
      <c r="B496" s="211" t="s">
        <v>237</v>
      </c>
      <c r="C496" s="540"/>
      <c r="D496" s="540"/>
      <c r="E496" s="540"/>
      <c r="F496" s="540"/>
      <c r="G496" s="540"/>
      <c r="I496" s="550" t="s">
        <v>310</v>
      </c>
      <c r="J496" s="551"/>
      <c r="K496" s="7"/>
      <c r="L496" s="549"/>
      <c r="M496" s="549"/>
      <c r="N496" s="549"/>
      <c r="O496" s="549"/>
      <c r="P496" s="547"/>
      <c r="Q496" s="547"/>
      <c r="R496" s="547"/>
      <c r="S496" s="547"/>
      <c r="T496" s="212"/>
      <c r="U496" s="548"/>
      <c r="V496" s="548"/>
      <c r="W496" s="548"/>
      <c r="X496" s="548"/>
      <c r="Y496" s="548"/>
      <c r="Z496" s="116"/>
      <c r="AA496" s="548"/>
      <c r="AB496" s="548"/>
      <c r="AC496" s="548"/>
      <c r="AD496" s="548"/>
      <c r="AE496" s="548"/>
      <c r="AF496" s="213"/>
      <c r="AG496" s="582">
        <f>+O496-(U496+AA496)</f>
        <v>0</v>
      </c>
      <c r="AH496" s="582"/>
      <c r="AI496" s="582"/>
      <c r="AJ496" s="582"/>
      <c r="AK496" s="582"/>
      <c r="AL496" s="27"/>
      <c r="AM496" s="27"/>
      <c r="AN496" s="27"/>
      <c r="AO496" s="27"/>
      <c r="AP496" s="27"/>
      <c r="AQ496" s="27"/>
      <c r="AR496" s="27"/>
      <c r="AS496" s="27"/>
      <c r="AT496" s="27"/>
      <c r="AU496" s="27"/>
      <c r="AV496" s="27"/>
      <c r="AW496" s="27"/>
      <c r="AX496" s="27"/>
      <c r="AY496" s="27"/>
      <c r="AZ496" s="27"/>
      <c r="BA496" s="27"/>
      <c r="BB496" s="27"/>
      <c r="BC496" s="27"/>
      <c r="BD496" s="27"/>
      <c r="BE496" s="27"/>
      <c r="BF496" s="27"/>
      <c r="BG496" s="27"/>
      <c r="BH496" s="27"/>
      <c r="BI496" s="27"/>
      <c r="BJ496" s="27"/>
      <c r="BK496" s="27"/>
      <c r="BL496" s="27"/>
      <c r="BM496" s="27"/>
      <c r="BN496" s="27"/>
      <c r="BO496" s="27"/>
      <c r="BP496" s="27"/>
      <c r="BQ496" s="27"/>
      <c r="BR496" s="27"/>
      <c r="BS496" s="27"/>
      <c r="BT496" s="27"/>
      <c r="BU496" s="27"/>
      <c r="BV496" s="27"/>
      <c r="BW496" s="27"/>
      <c r="BX496" s="27"/>
      <c r="BY496" s="27"/>
      <c r="BZ496" s="27"/>
      <c r="CA496" s="27"/>
      <c r="CB496" s="27"/>
      <c r="CC496" s="27"/>
      <c r="CD496" s="27"/>
      <c r="CE496" s="27"/>
      <c r="CF496" s="27"/>
      <c r="CG496" s="27"/>
      <c r="CH496" s="27"/>
      <c r="CI496" s="27"/>
      <c r="CJ496" s="27"/>
      <c r="CK496" s="27"/>
      <c r="CL496" s="27"/>
      <c r="CM496" s="27"/>
      <c r="CN496" s="27"/>
      <c r="CO496" s="27"/>
      <c r="CP496" s="27"/>
      <c r="CQ496" s="27"/>
      <c r="CR496" s="27"/>
      <c r="CS496" s="27"/>
      <c r="CT496" s="7"/>
      <c r="CU496" s="7"/>
      <c r="CV496" s="7"/>
      <c r="CW496" s="7"/>
      <c r="CX496" s="7"/>
      <c r="CY496" s="27"/>
      <c r="CZ496" s="27"/>
      <c r="DA496" s="27"/>
      <c r="DB496" s="27"/>
    </row>
    <row r="497" spans="1:106" s="24" customFormat="1" ht="3.75" customHeight="1">
      <c r="A497" s="209"/>
      <c r="B497" s="211"/>
      <c r="D497" s="27"/>
      <c r="E497" s="27"/>
      <c r="F497" s="27"/>
      <c r="G497" s="27"/>
      <c r="I497" s="613"/>
      <c r="J497" s="614"/>
      <c r="K497" s="7"/>
      <c r="L497" s="7"/>
      <c r="M497" s="7"/>
      <c r="N497" s="7"/>
      <c r="O497" s="100"/>
      <c r="P497" s="100"/>
      <c r="Q497" s="100"/>
      <c r="R497" s="100"/>
      <c r="S497" s="100"/>
      <c r="T497" s="212"/>
      <c r="U497" s="212"/>
      <c r="V497" s="212"/>
      <c r="W497" s="212"/>
      <c r="X497" s="116"/>
      <c r="Y497" s="116"/>
      <c r="Z497" s="116"/>
      <c r="AA497" s="215"/>
      <c r="AB497" s="215"/>
      <c r="AC497" s="215"/>
      <c r="AD497" s="215"/>
      <c r="AE497" s="215"/>
      <c r="AF497" s="213"/>
      <c r="AG497" s="215"/>
      <c r="AH497" s="116"/>
      <c r="AI497" s="116"/>
      <c r="AJ497" s="116"/>
      <c r="AK497" s="116"/>
      <c r="AL497" s="27"/>
      <c r="AM497" s="27"/>
      <c r="AN497" s="27"/>
      <c r="AO497" s="27"/>
      <c r="AP497" s="27"/>
      <c r="AQ497" s="27"/>
      <c r="AR497" s="27"/>
      <c r="AS497" s="27"/>
      <c r="AT497" s="27"/>
      <c r="AU497" s="27"/>
      <c r="AV497" s="27"/>
      <c r="AW497" s="27"/>
      <c r="AX497" s="27"/>
      <c r="AY497" s="27"/>
      <c r="AZ497" s="27"/>
      <c r="BA497" s="27"/>
      <c r="BB497" s="27"/>
      <c r="BC497" s="27"/>
      <c r="BD497" s="27"/>
      <c r="BE497" s="27"/>
      <c r="BF497" s="27"/>
      <c r="BG497" s="27"/>
      <c r="BH497" s="27"/>
      <c r="BI497" s="27"/>
      <c r="BJ497" s="27"/>
      <c r="BK497" s="27"/>
      <c r="BL497" s="27"/>
      <c r="BM497" s="27"/>
      <c r="BN497" s="27"/>
      <c r="BO497" s="27"/>
      <c r="BP497" s="27"/>
      <c r="BQ497" s="27"/>
      <c r="BR497" s="27"/>
      <c r="BS497" s="27"/>
      <c r="BT497" s="27"/>
      <c r="BU497" s="27"/>
      <c r="BV497" s="27"/>
      <c r="BW497" s="27"/>
      <c r="BX497" s="27"/>
      <c r="BY497" s="27"/>
      <c r="BZ497" s="27"/>
      <c r="CA497" s="27"/>
      <c r="CB497" s="27"/>
      <c r="CC497" s="27"/>
      <c r="CD497" s="27"/>
      <c r="CE497" s="27"/>
      <c r="CF497" s="27"/>
      <c r="CG497" s="27"/>
      <c r="CH497" s="27"/>
      <c r="CI497" s="27"/>
      <c r="CJ497" s="27"/>
      <c r="CK497" s="27"/>
      <c r="CL497" s="27"/>
      <c r="CM497" s="27"/>
      <c r="CN497" s="27"/>
      <c r="CO497" s="27"/>
      <c r="CP497" s="27"/>
      <c r="CQ497" s="27"/>
      <c r="CR497" s="27"/>
      <c r="CS497" s="27"/>
      <c r="CT497" s="7"/>
      <c r="CU497" s="7"/>
      <c r="CV497" s="7"/>
      <c r="CW497" s="7"/>
      <c r="CX497" s="7"/>
      <c r="CY497" s="27"/>
      <c r="CZ497" s="27"/>
      <c r="DA497" s="27"/>
      <c r="DB497" s="27"/>
    </row>
    <row r="498" spans="1:106" s="24" customFormat="1" ht="12.75" customHeight="1">
      <c r="A498" s="209"/>
      <c r="B498" s="211" t="s">
        <v>239</v>
      </c>
      <c r="C498" s="540"/>
      <c r="D498" s="540"/>
      <c r="E498" s="540"/>
      <c r="F498" s="540"/>
      <c r="G498" s="540"/>
      <c r="I498" s="550" t="s">
        <v>311</v>
      </c>
      <c r="J498" s="551"/>
      <c r="K498" s="7"/>
      <c r="L498" s="549"/>
      <c r="M498" s="549"/>
      <c r="N498" s="549"/>
      <c r="O498" s="549"/>
      <c r="P498" s="547"/>
      <c r="Q498" s="547"/>
      <c r="R498" s="547"/>
      <c r="S498" s="547"/>
      <c r="T498" s="212"/>
      <c r="U498" s="548"/>
      <c r="V498" s="548"/>
      <c r="W498" s="548"/>
      <c r="X498" s="548"/>
      <c r="Y498" s="548"/>
      <c r="Z498" s="116"/>
      <c r="AA498" s="548"/>
      <c r="AB498" s="548"/>
      <c r="AC498" s="548"/>
      <c r="AD498" s="548"/>
      <c r="AE498" s="548"/>
      <c r="AF498" s="213"/>
      <c r="AG498" s="582">
        <f>+O498-(U498+AA498)</f>
        <v>0</v>
      </c>
      <c r="AH498" s="582"/>
      <c r="AI498" s="582"/>
      <c r="AJ498" s="582"/>
      <c r="AK498" s="582"/>
      <c r="AL498" s="27"/>
      <c r="AM498" s="27"/>
      <c r="AN498" s="27"/>
      <c r="AO498" s="27"/>
      <c r="AP498" s="27"/>
      <c r="AQ498" s="27"/>
      <c r="AR498" s="27"/>
      <c r="AS498" s="27"/>
      <c r="AT498" s="27"/>
      <c r="AU498" s="27"/>
      <c r="AV498" s="27"/>
      <c r="AW498" s="27"/>
      <c r="AX498" s="27"/>
      <c r="AY498" s="27"/>
      <c r="AZ498" s="27"/>
      <c r="BA498" s="27"/>
      <c r="BB498" s="27"/>
      <c r="BC498" s="27"/>
      <c r="BD498" s="27"/>
      <c r="BE498" s="27"/>
      <c r="BF498" s="27"/>
      <c r="BG498" s="27"/>
      <c r="BH498" s="27"/>
      <c r="BI498" s="27"/>
      <c r="BJ498" s="27"/>
      <c r="BK498" s="27"/>
      <c r="BL498" s="27"/>
      <c r="BM498" s="27"/>
      <c r="BN498" s="27"/>
      <c r="BO498" s="27"/>
      <c r="BP498" s="27"/>
      <c r="BQ498" s="27"/>
      <c r="BR498" s="27"/>
      <c r="BS498" s="27"/>
      <c r="BT498" s="27"/>
      <c r="BU498" s="27"/>
      <c r="BV498" s="27"/>
      <c r="BW498" s="27"/>
      <c r="BX498" s="27"/>
      <c r="BY498" s="27"/>
      <c r="BZ498" s="27"/>
      <c r="CA498" s="27"/>
      <c r="CB498" s="27"/>
      <c r="CC498" s="27"/>
      <c r="CD498" s="27"/>
      <c r="CE498" s="27"/>
      <c r="CF498" s="27"/>
      <c r="CG498" s="27"/>
      <c r="CH498" s="27"/>
      <c r="CI498" s="27"/>
      <c r="CJ498" s="27"/>
      <c r="CK498" s="27"/>
      <c r="CL498" s="27"/>
      <c r="CM498" s="27"/>
      <c r="CN498" s="27"/>
      <c r="CO498" s="27"/>
      <c r="CP498" s="27"/>
      <c r="CQ498" s="27"/>
      <c r="CR498" s="27"/>
      <c r="CS498" s="27"/>
      <c r="CT498" s="7"/>
      <c r="CU498" s="7"/>
      <c r="CV498" s="7"/>
      <c r="CW498" s="7"/>
      <c r="CX498" s="7"/>
      <c r="CY498" s="27"/>
      <c r="CZ498" s="27"/>
      <c r="DA498" s="27"/>
      <c r="DB498" s="27"/>
    </row>
    <row r="499" spans="1:106" s="24" customFormat="1" ht="3.75" customHeight="1">
      <c r="A499" s="209"/>
      <c r="B499" s="211"/>
      <c r="D499" s="27"/>
      <c r="E499" s="27"/>
      <c r="F499" s="27"/>
      <c r="G499" s="27"/>
      <c r="I499" s="613"/>
      <c r="J499" s="614"/>
      <c r="K499" s="7"/>
      <c r="L499" s="7"/>
      <c r="M499" s="7"/>
      <c r="N499" s="7"/>
      <c r="O499" s="100"/>
      <c r="P499" s="100"/>
      <c r="Q499" s="100"/>
      <c r="R499" s="100"/>
      <c r="S499" s="100"/>
      <c r="T499" s="212"/>
      <c r="U499" s="212"/>
      <c r="V499" s="212"/>
      <c r="W499" s="212"/>
      <c r="X499" s="116"/>
      <c r="Y499" s="116"/>
      <c r="Z499" s="116"/>
      <c r="AA499" s="215"/>
      <c r="AB499" s="215"/>
      <c r="AC499" s="215"/>
      <c r="AD499" s="215"/>
      <c r="AE499" s="215"/>
      <c r="AF499" s="213"/>
      <c r="AG499" s="215"/>
      <c r="AH499" s="116"/>
      <c r="AI499" s="116"/>
      <c r="AJ499" s="116"/>
      <c r="AK499" s="116"/>
      <c r="AL499" s="27"/>
      <c r="AM499" s="27"/>
      <c r="AN499" s="27"/>
      <c r="AO499" s="27"/>
      <c r="AP499" s="27"/>
      <c r="AQ499" s="27"/>
      <c r="AR499" s="27"/>
      <c r="AS499" s="27"/>
      <c r="AT499" s="27"/>
      <c r="AU499" s="27"/>
      <c r="AV499" s="27"/>
      <c r="AW499" s="27"/>
      <c r="AX499" s="27"/>
      <c r="AY499" s="27"/>
      <c r="AZ499" s="27"/>
      <c r="BA499" s="27"/>
      <c r="BB499" s="27"/>
      <c r="BC499" s="27"/>
      <c r="BD499" s="27"/>
      <c r="BE499" s="27"/>
      <c r="BF499" s="27"/>
      <c r="BG499" s="27"/>
      <c r="BH499" s="27"/>
      <c r="BI499" s="27"/>
      <c r="BJ499" s="27"/>
      <c r="BK499" s="27"/>
      <c r="BL499" s="27"/>
      <c r="BM499" s="27"/>
      <c r="BN499" s="27"/>
      <c r="BO499" s="27"/>
      <c r="BP499" s="27"/>
      <c r="BQ499" s="27"/>
      <c r="BR499" s="27"/>
      <c r="BS499" s="27"/>
      <c r="BT499" s="27"/>
      <c r="BU499" s="27"/>
      <c r="BV499" s="27"/>
      <c r="BW499" s="27"/>
      <c r="BX499" s="27"/>
      <c r="BY499" s="27"/>
      <c r="BZ499" s="27"/>
      <c r="CA499" s="27"/>
      <c r="CB499" s="27"/>
      <c r="CC499" s="27"/>
      <c r="CD499" s="27"/>
      <c r="CE499" s="27"/>
      <c r="CF499" s="27"/>
      <c r="CG499" s="27"/>
      <c r="CH499" s="27"/>
      <c r="CI499" s="27"/>
      <c r="CJ499" s="27"/>
      <c r="CK499" s="27"/>
      <c r="CL499" s="27"/>
      <c r="CM499" s="27"/>
      <c r="CN499" s="27"/>
      <c r="CO499" s="27"/>
      <c r="CP499" s="27"/>
      <c r="CQ499" s="27"/>
      <c r="CR499" s="27"/>
      <c r="CS499" s="27"/>
      <c r="CT499" s="7"/>
      <c r="CU499" s="7"/>
      <c r="CV499" s="7"/>
      <c r="CW499" s="7"/>
      <c r="CX499" s="7"/>
      <c r="CY499" s="27"/>
      <c r="CZ499" s="27"/>
      <c r="DA499" s="27"/>
      <c r="DB499" s="27"/>
    </row>
    <row r="500" spans="1:106" s="24" customFormat="1" ht="12.75" customHeight="1">
      <c r="A500" s="209"/>
      <c r="B500" s="211" t="s">
        <v>241</v>
      </c>
      <c r="C500" s="540"/>
      <c r="D500" s="540"/>
      <c r="E500" s="540"/>
      <c r="F500" s="540"/>
      <c r="G500" s="540"/>
      <c r="I500" s="550" t="s">
        <v>312</v>
      </c>
      <c r="J500" s="551"/>
      <c r="K500" s="7"/>
      <c r="L500" s="549"/>
      <c r="M500" s="549"/>
      <c r="N500" s="549"/>
      <c r="O500" s="549"/>
      <c r="P500" s="547"/>
      <c r="Q500" s="547"/>
      <c r="R500" s="547"/>
      <c r="S500" s="547"/>
      <c r="T500" s="212"/>
      <c r="U500" s="548"/>
      <c r="V500" s="548"/>
      <c r="W500" s="548"/>
      <c r="X500" s="548"/>
      <c r="Y500" s="548"/>
      <c r="Z500" s="116"/>
      <c r="AA500" s="548"/>
      <c r="AB500" s="548"/>
      <c r="AC500" s="548"/>
      <c r="AD500" s="548"/>
      <c r="AE500" s="548"/>
      <c r="AF500" s="213"/>
      <c r="AG500" s="582">
        <f>+O500-(U500+AA500)</f>
        <v>0</v>
      </c>
      <c r="AH500" s="582"/>
      <c r="AI500" s="582"/>
      <c r="AJ500" s="582"/>
      <c r="AK500" s="582"/>
      <c r="AL500" s="27"/>
      <c r="AM500" s="27"/>
      <c r="AN500" s="27"/>
      <c r="AO500" s="27"/>
      <c r="AP500" s="27"/>
      <c r="AQ500" s="27"/>
      <c r="AR500" s="27"/>
      <c r="AS500" s="27"/>
      <c r="AT500" s="27"/>
      <c r="AU500" s="27"/>
      <c r="AV500" s="27"/>
      <c r="AW500" s="27"/>
      <c r="AX500" s="27"/>
      <c r="AY500" s="27"/>
      <c r="AZ500" s="27"/>
      <c r="BA500" s="27"/>
      <c r="BB500" s="27"/>
      <c r="BC500" s="27"/>
      <c r="BD500" s="27"/>
      <c r="BE500" s="27"/>
      <c r="BF500" s="27"/>
      <c r="BG500" s="27"/>
      <c r="BH500" s="27"/>
      <c r="BI500" s="27"/>
      <c r="BJ500" s="27"/>
      <c r="BK500" s="27"/>
      <c r="BL500" s="27"/>
      <c r="BM500" s="27"/>
      <c r="BN500" s="27"/>
      <c r="BO500" s="27"/>
      <c r="BP500" s="27"/>
      <c r="BQ500" s="27"/>
      <c r="BR500" s="27"/>
      <c r="BS500" s="27"/>
      <c r="BT500" s="27"/>
      <c r="BU500" s="27"/>
      <c r="BV500" s="27"/>
      <c r="BW500" s="27"/>
      <c r="BX500" s="27"/>
      <c r="BY500" s="27"/>
      <c r="BZ500" s="27"/>
      <c r="CA500" s="27"/>
      <c r="CB500" s="27"/>
      <c r="CC500" s="27"/>
      <c r="CD500" s="27"/>
      <c r="CE500" s="27"/>
      <c r="CF500" s="27"/>
      <c r="CG500" s="27"/>
      <c r="CH500" s="27"/>
      <c r="CI500" s="27"/>
      <c r="CJ500" s="27"/>
      <c r="CK500" s="27"/>
      <c r="CL500" s="27"/>
      <c r="CM500" s="27"/>
      <c r="CN500" s="27"/>
      <c r="CO500" s="27"/>
      <c r="CP500" s="27"/>
      <c r="CQ500" s="27"/>
      <c r="CR500" s="27"/>
      <c r="CS500" s="27"/>
      <c r="CT500" s="7"/>
      <c r="CU500" s="7"/>
      <c r="CV500" s="7"/>
      <c r="CW500" s="7"/>
      <c r="CX500" s="7"/>
      <c r="CY500" s="27"/>
      <c r="CZ500" s="27"/>
      <c r="DA500" s="27"/>
      <c r="DB500" s="27"/>
    </row>
    <row r="501" spans="1:106" s="24" customFormat="1" ht="3.75" customHeight="1">
      <c r="A501" s="209"/>
      <c r="B501" s="211"/>
      <c r="D501" s="27"/>
      <c r="E501" s="27"/>
      <c r="F501" s="27"/>
      <c r="G501" s="27"/>
      <c r="I501" s="613"/>
      <c r="J501" s="614"/>
      <c r="K501" s="7"/>
      <c r="L501" s="7"/>
      <c r="M501" s="7"/>
      <c r="N501" s="7"/>
      <c r="O501" s="100"/>
      <c r="P501" s="100"/>
      <c r="Q501" s="100"/>
      <c r="R501" s="100"/>
      <c r="S501" s="100"/>
      <c r="T501" s="212"/>
      <c r="U501" s="212"/>
      <c r="V501" s="212"/>
      <c r="W501" s="212"/>
      <c r="X501" s="116"/>
      <c r="Y501" s="116"/>
      <c r="Z501" s="116"/>
      <c r="AA501" s="215"/>
      <c r="AB501" s="215"/>
      <c r="AC501" s="215"/>
      <c r="AD501" s="215"/>
      <c r="AE501" s="215"/>
      <c r="AF501" s="213"/>
      <c r="AG501" s="215"/>
      <c r="AH501" s="116"/>
      <c r="AI501" s="116"/>
      <c r="AJ501" s="116"/>
      <c r="AK501" s="116"/>
      <c r="AL501" s="27"/>
      <c r="AM501" s="27"/>
      <c r="AN501" s="27"/>
      <c r="AO501" s="27"/>
      <c r="AP501" s="27"/>
      <c r="AQ501" s="27"/>
      <c r="AR501" s="27"/>
      <c r="AS501" s="27"/>
      <c r="AT501" s="27"/>
      <c r="AU501" s="27"/>
      <c r="AV501" s="27"/>
      <c r="AW501" s="27"/>
      <c r="AX501" s="27"/>
      <c r="AY501" s="27"/>
      <c r="AZ501" s="27"/>
      <c r="BA501" s="27"/>
      <c r="BB501" s="27"/>
      <c r="BC501" s="27"/>
      <c r="BD501" s="27"/>
      <c r="BE501" s="27"/>
      <c r="BF501" s="27"/>
      <c r="BG501" s="27"/>
      <c r="BH501" s="27"/>
      <c r="BI501" s="27"/>
      <c r="BJ501" s="27"/>
      <c r="BK501" s="27"/>
      <c r="BL501" s="27"/>
      <c r="BM501" s="27"/>
      <c r="BN501" s="27"/>
      <c r="BO501" s="27"/>
      <c r="BP501" s="27"/>
      <c r="BQ501" s="27"/>
      <c r="BR501" s="27"/>
      <c r="BS501" s="27"/>
      <c r="BT501" s="27"/>
      <c r="BU501" s="27"/>
      <c r="BV501" s="27"/>
      <c r="BW501" s="27"/>
      <c r="BX501" s="27"/>
      <c r="BY501" s="27"/>
      <c r="BZ501" s="27"/>
      <c r="CA501" s="27"/>
      <c r="CB501" s="27"/>
      <c r="CC501" s="27"/>
      <c r="CD501" s="27"/>
      <c r="CE501" s="27"/>
      <c r="CF501" s="27"/>
      <c r="CG501" s="27"/>
      <c r="CH501" s="27"/>
      <c r="CI501" s="27"/>
      <c r="CJ501" s="27"/>
      <c r="CK501" s="27"/>
      <c r="CL501" s="27"/>
      <c r="CM501" s="27"/>
      <c r="CN501" s="27"/>
      <c r="CO501" s="27"/>
      <c r="CP501" s="27"/>
      <c r="CQ501" s="27"/>
      <c r="CR501" s="27"/>
      <c r="CS501" s="27"/>
      <c r="CT501" s="7"/>
      <c r="CU501" s="7"/>
      <c r="CV501" s="7"/>
      <c r="CW501" s="7"/>
      <c r="CX501" s="7"/>
      <c r="CY501" s="27"/>
      <c r="CZ501" s="27"/>
      <c r="DA501" s="27"/>
      <c r="DB501" s="27"/>
    </row>
    <row r="502" spans="1:106" s="24" customFormat="1" ht="12.75" customHeight="1">
      <c r="A502" s="209"/>
      <c r="B502" s="211" t="s">
        <v>174</v>
      </c>
      <c r="C502" s="540"/>
      <c r="D502" s="540"/>
      <c r="E502" s="540"/>
      <c r="F502" s="540"/>
      <c r="G502" s="540"/>
      <c r="I502" s="550" t="s">
        <v>313</v>
      </c>
      <c r="J502" s="551"/>
      <c r="K502" s="7"/>
      <c r="L502" s="549"/>
      <c r="M502" s="549"/>
      <c r="N502" s="549"/>
      <c r="O502" s="549"/>
      <c r="P502" s="547"/>
      <c r="Q502" s="547"/>
      <c r="R502" s="547"/>
      <c r="S502" s="547"/>
      <c r="T502" s="212"/>
      <c r="U502" s="548"/>
      <c r="V502" s="548"/>
      <c r="W502" s="548"/>
      <c r="X502" s="548"/>
      <c r="Y502" s="548"/>
      <c r="Z502" s="116"/>
      <c r="AA502" s="548"/>
      <c r="AB502" s="548"/>
      <c r="AC502" s="548"/>
      <c r="AD502" s="548"/>
      <c r="AE502" s="548"/>
      <c r="AF502" s="213"/>
      <c r="AG502" s="582">
        <f>+O502-(U502+AA502)</f>
        <v>0</v>
      </c>
      <c r="AH502" s="582"/>
      <c r="AI502" s="582"/>
      <c r="AJ502" s="582"/>
      <c r="AK502" s="582"/>
      <c r="AL502" s="27"/>
      <c r="AM502" s="27"/>
      <c r="AN502" s="27"/>
      <c r="AO502" s="27"/>
      <c r="AP502" s="27"/>
      <c r="AQ502" s="27"/>
      <c r="AR502" s="27"/>
      <c r="AS502" s="27"/>
      <c r="AT502" s="27"/>
      <c r="AU502" s="27"/>
      <c r="AV502" s="27"/>
      <c r="AW502" s="27"/>
      <c r="AX502" s="27"/>
      <c r="AY502" s="27"/>
      <c r="AZ502" s="27"/>
      <c r="BA502" s="27"/>
      <c r="BB502" s="27"/>
      <c r="BC502" s="27"/>
      <c r="BD502" s="27"/>
      <c r="BE502" s="27"/>
      <c r="BF502" s="27"/>
      <c r="BG502" s="27"/>
      <c r="BH502" s="27"/>
      <c r="BI502" s="27"/>
      <c r="BJ502" s="27"/>
      <c r="BK502" s="27"/>
      <c r="BL502" s="27"/>
      <c r="BM502" s="27"/>
      <c r="BN502" s="27"/>
      <c r="BO502" s="27"/>
      <c r="BP502" s="27"/>
      <c r="BQ502" s="27"/>
      <c r="BR502" s="27"/>
      <c r="BS502" s="27"/>
      <c r="BT502" s="27"/>
      <c r="BU502" s="27"/>
      <c r="BV502" s="27"/>
      <c r="BW502" s="27"/>
      <c r="BX502" s="27"/>
      <c r="BY502" s="27"/>
      <c r="BZ502" s="27"/>
      <c r="CA502" s="27"/>
      <c r="CB502" s="27"/>
      <c r="CC502" s="27"/>
      <c r="CD502" s="27"/>
      <c r="CE502" s="27"/>
      <c r="CF502" s="27"/>
      <c r="CG502" s="27"/>
      <c r="CH502" s="27"/>
      <c r="CI502" s="27"/>
      <c r="CJ502" s="27"/>
      <c r="CK502" s="27"/>
      <c r="CL502" s="27"/>
      <c r="CM502" s="27"/>
      <c r="CN502" s="27"/>
      <c r="CO502" s="27"/>
      <c r="CP502" s="27"/>
      <c r="CQ502" s="27"/>
      <c r="CR502" s="27"/>
      <c r="CS502" s="27"/>
      <c r="CT502" s="7"/>
      <c r="CU502" s="7"/>
      <c r="CV502" s="7"/>
      <c r="CW502" s="7"/>
      <c r="CX502" s="7"/>
      <c r="CY502" s="27"/>
      <c r="CZ502" s="27"/>
      <c r="DA502" s="27"/>
      <c r="DB502" s="27"/>
    </row>
    <row r="503" spans="1:106" s="24" customFormat="1" ht="3.75" customHeight="1">
      <c r="A503" s="209"/>
      <c r="B503" s="211"/>
      <c r="D503" s="27"/>
      <c r="E503" s="27"/>
      <c r="F503" s="27"/>
      <c r="G503" s="27"/>
      <c r="I503" s="613"/>
      <c r="J503" s="614"/>
      <c r="K503" s="7"/>
      <c r="L503" s="7"/>
      <c r="M503" s="7"/>
      <c r="N503" s="7"/>
      <c r="O503" s="100"/>
      <c r="P503" s="100"/>
      <c r="Q503" s="100"/>
      <c r="R503" s="100"/>
      <c r="S503" s="100"/>
      <c r="T503" s="212"/>
      <c r="U503" s="212"/>
      <c r="V503" s="212"/>
      <c r="W503" s="212"/>
      <c r="X503" s="116"/>
      <c r="Y503" s="116"/>
      <c r="Z503" s="116"/>
      <c r="AA503" s="215"/>
      <c r="AB503" s="215"/>
      <c r="AC503" s="215"/>
      <c r="AD503" s="215"/>
      <c r="AE503" s="215"/>
      <c r="AF503" s="213"/>
      <c r="AG503" s="215"/>
      <c r="AH503" s="116"/>
      <c r="AI503" s="116"/>
      <c r="AJ503" s="116"/>
      <c r="AK503" s="116"/>
      <c r="AL503" s="27"/>
      <c r="AM503" s="27"/>
      <c r="AN503" s="27"/>
      <c r="AO503" s="27"/>
      <c r="AP503" s="27"/>
      <c r="AQ503" s="27"/>
      <c r="AR503" s="27"/>
      <c r="AS503" s="27"/>
      <c r="AT503" s="27"/>
      <c r="AU503" s="27"/>
      <c r="AV503" s="27"/>
      <c r="AW503" s="27"/>
      <c r="AX503" s="27"/>
      <c r="AY503" s="27"/>
      <c r="AZ503" s="27"/>
      <c r="BA503" s="27"/>
      <c r="BB503" s="27"/>
      <c r="BC503" s="27"/>
      <c r="BD503" s="27"/>
      <c r="BE503" s="27"/>
      <c r="BF503" s="27"/>
      <c r="BG503" s="27"/>
      <c r="BH503" s="27"/>
      <c r="BI503" s="27"/>
      <c r="BJ503" s="27"/>
      <c r="BK503" s="27"/>
      <c r="BL503" s="27"/>
      <c r="BM503" s="27"/>
      <c r="BN503" s="27"/>
      <c r="BO503" s="27"/>
      <c r="BP503" s="27"/>
      <c r="BQ503" s="27"/>
      <c r="BR503" s="27"/>
      <c r="BS503" s="27"/>
      <c r="BT503" s="27"/>
      <c r="BU503" s="27"/>
      <c r="BV503" s="27"/>
      <c r="BW503" s="27"/>
      <c r="BX503" s="27"/>
      <c r="BY503" s="27"/>
      <c r="BZ503" s="27"/>
      <c r="CA503" s="27"/>
      <c r="CB503" s="27"/>
      <c r="CC503" s="27"/>
      <c r="CD503" s="27"/>
      <c r="CE503" s="27"/>
      <c r="CF503" s="27"/>
      <c r="CG503" s="27"/>
      <c r="CH503" s="27"/>
      <c r="CI503" s="27"/>
      <c r="CJ503" s="27"/>
      <c r="CK503" s="27"/>
      <c r="CL503" s="27"/>
      <c r="CM503" s="27"/>
      <c r="CN503" s="27"/>
      <c r="CO503" s="27"/>
      <c r="CP503" s="27"/>
      <c r="CQ503" s="27"/>
      <c r="CR503" s="27"/>
      <c r="CS503" s="27"/>
      <c r="CT503" s="7"/>
      <c r="CU503" s="7"/>
      <c r="CV503" s="7"/>
      <c r="CW503" s="7"/>
      <c r="CX503" s="7"/>
      <c r="CY503" s="27"/>
      <c r="CZ503" s="27"/>
      <c r="DA503" s="27"/>
      <c r="DB503" s="27"/>
    </row>
    <row r="504" spans="1:106" s="24" customFormat="1" ht="12.75" customHeight="1">
      <c r="A504" s="209"/>
      <c r="B504" s="211" t="s">
        <v>249</v>
      </c>
      <c r="C504" s="540"/>
      <c r="D504" s="540"/>
      <c r="E504" s="540"/>
      <c r="F504" s="540"/>
      <c r="G504" s="540"/>
      <c r="I504" s="550" t="s">
        <v>314</v>
      </c>
      <c r="J504" s="551"/>
      <c r="K504" s="7"/>
      <c r="L504" s="549"/>
      <c r="M504" s="549"/>
      <c r="N504" s="549"/>
      <c r="O504" s="549"/>
      <c r="P504" s="547"/>
      <c r="Q504" s="547"/>
      <c r="R504" s="547"/>
      <c r="S504" s="547"/>
      <c r="T504" s="212"/>
      <c r="U504" s="548"/>
      <c r="V504" s="548"/>
      <c r="W504" s="548"/>
      <c r="X504" s="548"/>
      <c r="Y504" s="548"/>
      <c r="Z504" s="116"/>
      <c r="AA504" s="548"/>
      <c r="AB504" s="548"/>
      <c r="AC504" s="548"/>
      <c r="AD504" s="548"/>
      <c r="AE504" s="548"/>
      <c r="AF504" s="213"/>
      <c r="AG504" s="582">
        <f>+O504-(U504+AA504)</f>
        <v>0</v>
      </c>
      <c r="AH504" s="582"/>
      <c r="AI504" s="582"/>
      <c r="AJ504" s="582"/>
      <c r="AK504" s="582"/>
      <c r="AL504" s="27"/>
      <c r="AM504" s="27"/>
      <c r="AN504" s="27"/>
      <c r="AO504" s="27"/>
      <c r="AP504" s="27"/>
      <c r="AQ504" s="27"/>
      <c r="AR504" s="27"/>
      <c r="AS504" s="27"/>
      <c r="AT504" s="27"/>
      <c r="AU504" s="27"/>
      <c r="AV504" s="27"/>
      <c r="AW504" s="27"/>
      <c r="AX504" s="27"/>
      <c r="AY504" s="27"/>
      <c r="AZ504" s="27"/>
      <c r="BA504" s="27"/>
      <c r="BB504" s="27"/>
      <c r="BC504" s="27"/>
      <c r="BD504" s="27"/>
      <c r="BE504" s="27"/>
      <c r="BF504" s="27"/>
      <c r="BG504" s="27"/>
      <c r="BH504" s="27"/>
      <c r="BI504" s="27"/>
      <c r="BJ504" s="27"/>
      <c r="BK504" s="27"/>
      <c r="BL504" s="27"/>
      <c r="BM504" s="27"/>
      <c r="BN504" s="27"/>
      <c r="BO504" s="27"/>
      <c r="BP504" s="27"/>
      <c r="BQ504" s="27"/>
      <c r="BR504" s="27"/>
      <c r="BS504" s="27"/>
      <c r="BT504" s="27"/>
      <c r="BU504" s="27"/>
      <c r="BV504" s="27"/>
      <c r="BW504" s="27"/>
      <c r="BX504" s="27"/>
      <c r="BY504" s="27"/>
      <c r="BZ504" s="27"/>
      <c r="CA504" s="27"/>
      <c r="CB504" s="27"/>
      <c r="CC504" s="27"/>
      <c r="CD504" s="27"/>
      <c r="CE504" s="27"/>
      <c r="CF504" s="27"/>
      <c r="CG504" s="27"/>
      <c r="CH504" s="27"/>
      <c r="CI504" s="27"/>
      <c r="CJ504" s="27"/>
      <c r="CK504" s="27"/>
      <c r="CL504" s="27"/>
      <c r="CM504" s="27"/>
      <c r="CN504" s="27"/>
      <c r="CO504" s="27"/>
      <c r="CP504" s="27"/>
      <c r="CQ504" s="27"/>
      <c r="CR504" s="27"/>
      <c r="CS504" s="27"/>
      <c r="CT504" s="7"/>
      <c r="CU504" s="7"/>
      <c r="CV504" s="7"/>
      <c r="CW504" s="7"/>
      <c r="CX504" s="7"/>
      <c r="CY504" s="27"/>
      <c r="CZ504" s="27"/>
      <c r="DA504" s="27"/>
      <c r="DB504" s="27"/>
    </row>
    <row r="505" spans="1:106" s="24" customFormat="1" ht="3.75" customHeight="1">
      <c r="A505" s="209"/>
      <c r="B505" s="211"/>
      <c r="D505" s="27"/>
      <c r="E505" s="27"/>
      <c r="F505" s="27"/>
      <c r="G505" s="27"/>
      <c r="I505" s="613"/>
      <c r="J505" s="614"/>
      <c r="K505" s="7"/>
      <c r="L505" s="7"/>
      <c r="M505" s="7"/>
      <c r="N505" s="7"/>
      <c r="O505" s="100"/>
      <c r="P505" s="100"/>
      <c r="Q505" s="100"/>
      <c r="R505" s="100"/>
      <c r="S505" s="100"/>
      <c r="T505" s="212"/>
      <c r="U505" s="212"/>
      <c r="V505" s="212"/>
      <c r="W505" s="212"/>
      <c r="X505" s="116"/>
      <c r="Y505" s="116"/>
      <c r="Z505" s="116"/>
      <c r="AA505" s="215"/>
      <c r="AB505" s="215"/>
      <c r="AC505" s="215"/>
      <c r="AD505" s="215"/>
      <c r="AE505" s="215"/>
      <c r="AF505" s="213"/>
      <c r="AG505" s="215"/>
      <c r="AH505" s="116"/>
      <c r="AI505" s="116"/>
      <c r="AJ505" s="116"/>
      <c r="AK505" s="116"/>
      <c r="AL505" s="27"/>
      <c r="AM505" s="27"/>
      <c r="AN505" s="27"/>
      <c r="AO505" s="27"/>
      <c r="AP505" s="27"/>
      <c r="AQ505" s="27"/>
      <c r="AR505" s="27"/>
      <c r="AS505" s="27"/>
      <c r="AT505" s="27"/>
      <c r="AU505" s="27"/>
      <c r="AV505" s="27"/>
      <c r="AW505" s="27"/>
      <c r="AX505" s="27"/>
      <c r="AY505" s="27"/>
      <c r="AZ505" s="27"/>
      <c r="BA505" s="27"/>
      <c r="BB505" s="27"/>
      <c r="BC505" s="27"/>
      <c r="BD505" s="27"/>
      <c r="BE505" s="27"/>
      <c r="BF505" s="27"/>
      <c r="BG505" s="27"/>
      <c r="BH505" s="27"/>
      <c r="BI505" s="27"/>
      <c r="BJ505" s="27"/>
      <c r="BK505" s="27"/>
      <c r="BL505" s="27"/>
      <c r="BM505" s="27"/>
      <c r="BN505" s="27"/>
      <c r="BO505" s="27"/>
      <c r="BP505" s="27"/>
      <c r="BQ505" s="27"/>
      <c r="BR505" s="27"/>
      <c r="BS505" s="27"/>
      <c r="BT505" s="27"/>
      <c r="BU505" s="27"/>
      <c r="BV505" s="27"/>
      <c r="BW505" s="27"/>
      <c r="BX505" s="27"/>
      <c r="BY505" s="27"/>
      <c r="BZ505" s="27"/>
      <c r="CA505" s="27"/>
      <c r="CB505" s="27"/>
      <c r="CC505" s="27"/>
      <c r="CD505" s="27"/>
      <c r="CE505" s="27"/>
      <c r="CF505" s="27"/>
      <c r="CG505" s="27"/>
      <c r="CH505" s="27"/>
      <c r="CI505" s="27"/>
      <c r="CJ505" s="27"/>
      <c r="CK505" s="27"/>
      <c r="CL505" s="27"/>
      <c r="CM505" s="27"/>
      <c r="CN505" s="27"/>
      <c r="CO505" s="27"/>
      <c r="CP505" s="27"/>
      <c r="CQ505" s="27"/>
      <c r="CR505" s="27"/>
      <c r="CS505" s="27"/>
      <c r="CT505" s="7"/>
      <c r="CU505" s="7"/>
      <c r="CV505" s="7"/>
      <c r="CW505" s="7"/>
      <c r="CX505" s="7"/>
      <c r="CY505" s="27"/>
      <c r="CZ505" s="27"/>
      <c r="DA505" s="27"/>
      <c r="DB505" s="27"/>
    </row>
    <row r="506" spans="1:106" s="24" customFormat="1" ht="12.75" customHeight="1">
      <c r="A506" s="209"/>
      <c r="B506" s="211" t="s">
        <v>251</v>
      </c>
      <c r="C506" s="540"/>
      <c r="D506" s="540"/>
      <c r="E506" s="540"/>
      <c r="F506" s="540"/>
      <c r="G506" s="540"/>
      <c r="I506" s="550" t="s">
        <v>315</v>
      </c>
      <c r="J506" s="551"/>
      <c r="K506" s="7"/>
      <c r="L506" s="549"/>
      <c r="M506" s="549"/>
      <c r="N506" s="549"/>
      <c r="O506" s="549"/>
      <c r="P506" s="547"/>
      <c r="Q506" s="547"/>
      <c r="R506" s="547"/>
      <c r="S506" s="547"/>
      <c r="T506" s="212"/>
      <c r="U506" s="548"/>
      <c r="V506" s="548"/>
      <c r="W506" s="548"/>
      <c r="X506" s="548"/>
      <c r="Y506" s="548"/>
      <c r="Z506" s="116"/>
      <c r="AA506" s="548"/>
      <c r="AB506" s="548"/>
      <c r="AC506" s="548"/>
      <c r="AD506" s="548"/>
      <c r="AE506" s="548"/>
      <c r="AF506" s="213"/>
      <c r="AG506" s="582">
        <f>+O506-(U506+AA506)</f>
        <v>0</v>
      </c>
      <c r="AH506" s="582"/>
      <c r="AI506" s="582"/>
      <c r="AJ506" s="582"/>
      <c r="AK506" s="582"/>
      <c r="AL506" s="27"/>
      <c r="AM506" s="27"/>
      <c r="AN506" s="27"/>
      <c r="AO506" s="27"/>
      <c r="AP506" s="27"/>
      <c r="AQ506" s="27"/>
      <c r="AR506" s="27"/>
      <c r="AS506" s="27"/>
      <c r="AT506" s="27"/>
      <c r="AU506" s="27"/>
      <c r="AV506" s="27"/>
      <c r="AW506" s="27"/>
      <c r="AX506" s="27"/>
      <c r="AY506" s="27"/>
      <c r="AZ506" s="27"/>
      <c r="BA506" s="27"/>
      <c r="BB506" s="27"/>
      <c r="BC506" s="27"/>
      <c r="BD506" s="27"/>
      <c r="BE506" s="27"/>
      <c r="BF506" s="27"/>
      <c r="BG506" s="27"/>
      <c r="BH506" s="27"/>
      <c r="BI506" s="27"/>
      <c r="BJ506" s="27"/>
      <c r="BK506" s="27"/>
      <c r="BL506" s="27"/>
      <c r="BM506" s="27"/>
      <c r="BN506" s="27"/>
      <c r="BO506" s="27"/>
      <c r="BP506" s="27"/>
      <c r="BQ506" s="27"/>
      <c r="BR506" s="27"/>
      <c r="BS506" s="27"/>
      <c r="BT506" s="27"/>
      <c r="BU506" s="27"/>
      <c r="BV506" s="27"/>
      <c r="BW506" s="27"/>
      <c r="BX506" s="27"/>
      <c r="BY506" s="27"/>
      <c r="BZ506" s="27"/>
      <c r="CA506" s="27"/>
      <c r="CB506" s="27"/>
      <c r="CC506" s="27"/>
      <c r="CD506" s="27"/>
      <c r="CE506" s="27"/>
      <c r="CF506" s="27"/>
      <c r="CG506" s="27"/>
      <c r="CH506" s="27"/>
      <c r="CI506" s="27"/>
      <c r="CJ506" s="27"/>
      <c r="CK506" s="27"/>
      <c r="CL506" s="27"/>
      <c r="CM506" s="27"/>
      <c r="CN506" s="27"/>
      <c r="CO506" s="27"/>
      <c r="CP506" s="27"/>
      <c r="CQ506" s="27"/>
      <c r="CR506" s="27"/>
      <c r="CS506" s="27"/>
      <c r="CT506" s="7"/>
      <c r="CU506" s="7"/>
      <c r="CV506" s="7"/>
      <c r="CW506" s="7"/>
      <c r="CX506" s="7"/>
      <c r="CY506" s="27"/>
      <c r="CZ506" s="27"/>
      <c r="DA506" s="27"/>
      <c r="DB506" s="27"/>
    </row>
    <row r="507" spans="1:106" s="24" customFormat="1" ht="3.75" customHeight="1">
      <c r="A507" s="209"/>
      <c r="B507" s="211"/>
      <c r="D507" s="27"/>
      <c r="E507" s="27"/>
      <c r="F507" s="27"/>
      <c r="G507" s="27"/>
      <c r="I507" s="613"/>
      <c r="J507" s="614"/>
      <c r="K507" s="7"/>
      <c r="L507" s="7"/>
      <c r="M507" s="7"/>
      <c r="N507" s="7"/>
      <c r="O507" s="100"/>
      <c r="P507" s="100"/>
      <c r="Q507" s="100"/>
      <c r="R507" s="100"/>
      <c r="S507" s="100"/>
      <c r="T507" s="212"/>
      <c r="U507" s="212"/>
      <c r="V507" s="212"/>
      <c r="W507" s="212"/>
      <c r="X507" s="116"/>
      <c r="Y507" s="116"/>
      <c r="Z507" s="116"/>
      <c r="AA507" s="215"/>
      <c r="AB507" s="215"/>
      <c r="AC507" s="215"/>
      <c r="AD507" s="215"/>
      <c r="AE507" s="215"/>
      <c r="AF507" s="213"/>
      <c r="AG507" s="215"/>
      <c r="AH507" s="116"/>
      <c r="AI507" s="116"/>
      <c r="AJ507" s="116"/>
      <c r="AK507" s="116"/>
      <c r="AL507" s="27"/>
      <c r="AM507" s="27"/>
      <c r="AN507" s="27"/>
      <c r="AO507" s="27"/>
      <c r="AP507" s="27"/>
      <c r="AQ507" s="27"/>
      <c r="AR507" s="27"/>
      <c r="AS507" s="27"/>
      <c r="AT507" s="27"/>
      <c r="AU507" s="27"/>
      <c r="AV507" s="27"/>
      <c r="AW507" s="27"/>
      <c r="AX507" s="27"/>
      <c r="AY507" s="27"/>
      <c r="AZ507" s="27"/>
      <c r="BA507" s="27"/>
      <c r="BB507" s="27"/>
      <c r="BC507" s="27"/>
      <c r="BD507" s="27"/>
      <c r="BE507" s="27"/>
      <c r="BF507" s="27"/>
      <c r="BG507" s="27"/>
      <c r="BH507" s="27"/>
      <c r="BI507" s="27"/>
      <c r="BJ507" s="27"/>
      <c r="BK507" s="27"/>
      <c r="BL507" s="27"/>
      <c r="BM507" s="27"/>
      <c r="BN507" s="27"/>
      <c r="BO507" s="27"/>
      <c r="BP507" s="27"/>
      <c r="BQ507" s="27"/>
      <c r="BR507" s="27"/>
      <c r="BS507" s="27"/>
      <c r="BT507" s="27"/>
      <c r="BU507" s="27"/>
      <c r="BV507" s="27"/>
      <c r="BW507" s="27"/>
      <c r="BX507" s="27"/>
      <c r="BY507" s="27"/>
      <c r="BZ507" s="27"/>
      <c r="CA507" s="27"/>
      <c r="CB507" s="27"/>
      <c r="CC507" s="27"/>
      <c r="CD507" s="27"/>
      <c r="CE507" s="27"/>
      <c r="CF507" s="27"/>
      <c r="CG507" s="27"/>
      <c r="CH507" s="27"/>
      <c r="CI507" s="27"/>
      <c r="CJ507" s="27"/>
      <c r="CK507" s="27"/>
      <c r="CL507" s="27"/>
      <c r="CM507" s="27"/>
      <c r="CN507" s="27"/>
      <c r="CO507" s="27"/>
      <c r="CP507" s="27"/>
      <c r="CQ507" s="27"/>
      <c r="CR507" s="27"/>
      <c r="CS507" s="27"/>
      <c r="CT507" s="7"/>
      <c r="CU507" s="7"/>
      <c r="CV507" s="7"/>
      <c r="CW507" s="7"/>
      <c r="CX507" s="7"/>
      <c r="CY507" s="27"/>
      <c r="CZ507" s="27"/>
      <c r="DA507" s="27"/>
      <c r="DB507" s="27"/>
    </row>
    <row r="508" spans="1:106" s="24" customFormat="1" ht="12.75" customHeight="1">
      <c r="A508" s="209"/>
      <c r="B508" s="211" t="s">
        <v>261</v>
      </c>
      <c r="C508" s="540"/>
      <c r="D508" s="540"/>
      <c r="E508" s="540"/>
      <c r="F508" s="540"/>
      <c r="G508" s="540"/>
      <c r="I508" s="550" t="s">
        <v>316</v>
      </c>
      <c r="J508" s="551"/>
      <c r="K508" s="7"/>
      <c r="L508" s="549"/>
      <c r="M508" s="549"/>
      <c r="N508" s="549"/>
      <c r="O508" s="549"/>
      <c r="P508" s="547"/>
      <c r="Q508" s="547"/>
      <c r="R508" s="547"/>
      <c r="S508" s="547"/>
      <c r="T508" s="212"/>
      <c r="U508" s="548"/>
      <c r="V508" s="548"/>
      <c r="W508" s="548"/>
      <c r="X508" s="548"/>
      <c r="Y508" s="548"/>
      <c r="Z508" s="116"/>
      <c r="AA508" s="548"/>
      <c r="AB508" s="548"/>
      <c r="AC508" s="548"/>
      <c r="AD508" s="548"/>
      <c r="AE508" s="548"/>
      <c r="AF508" s="213"/>
      <c r="AG508" s="582">
        <f>+O508-(U508+AA508)</f>
        <v>0</v>
      </c>
      <c r="AH508" s="582"/>
      <c r="AI508" s="582"/>
      <c r="AJ508" s="582"/>
      <c r="AK508" s="582"/>
      <c r="AL508" s="27"/>
      <c r="AM508" s="27"/>
      <c r="AN508" s="27"/>
      <c r="AO508" s="27"/>
      <c r="AP508" s="27"/>
      <c r="AQ508" s="27"/>
      <c r="AR508" s="27"/>
      <c r="AS508" s="27"/>
      <c r="AT508" s="27"/>
      <c r="AU508" s="27"/>
      <c r="AV508" s="27"/>
      <c r="AW508" s="27"/>
      <c r="AX508" s="27"/>
      <c r="AY508" s="27"/>
      <c r="AZ508" s="27"/>
      <c r="BA508" s="27"/>
      <c r="BB508" s="27"/>
      <c r="BC508" s="27"/>
      <c r="BD508" s="27"/>
      <c r="BE508" s="27"/>
      <c r="BF508" s="27"/>
      <c r="BG508" s="27"/>
      <c r="BH508" s="27"/>
      <c r="BI508" s="27"/>
      <c r="BJ508" s="27"/>
      <c r="BK508" s="27"/>
      <c r="BL508" s="27"/>
      <c r="BM508" s="27"/>
      <c r="BN508" s="27"/>
      <c r="BO508" s="27"/>
      <c r="BP508" s="27"/>
      <c r="BQ508" s="27"/>
      <c r="BR508" s="27"/>
      <c r="BS508" s="27"/>
      <c r="BT508" s="27"/>
      <c r="BU508" s="27"/>
      <c r="BV508" s="27"/>
      <c r="BW508" s="27"/>
      <c r="BX508" s="27"/>
      <c r="BY508" s="27"/>
      <c r="BZ508" s="27"/>
      <c r="CA508" s="27"/>
      <c r="CB508" s="27"/>
      <c r="CC508" s="27"/>
      <c r="CD508" s="27"/>
      <c r="CE508" s="27"/>
      <c r="CF508" s="27"/>
      <c r="CG508" s="27"/>
      <c r="CH508" s="27"/>
      <c r="CI508" s="27"/>
      <c r="CJ508" s="27"/>
      <c r="CK508" s="27"/>
      <c r="CL508" s="27"/>
      <c r="CM508" s="27"/>
      <c r="CN508" s="27"/>
      <c r="CO508" s="27"/>
      <c r="CP508" s="27"/>
      <c r="CQ508" s="27"/>
      <c r="CR508" s="27"/>
      <c r="CS508" s="27"/>
      <c r="CT508" s="7"/>
      <c r="CU508" s="7"/>
      <c r="CV508" s="7"/>
      <c r="CW508" s="7"/>
      <c r="CX508" s="7"/>
      <c r="CY508" s="27"/>
      <c r="CZ508" s="27"/>
      <c r="DA508" s="27"/>
      <c r="DB508" s="27"/>
    </row>
    <row r="509" spans="1:106" s="24" customFormat="1" ht="3.75" customHeight="1">
      <c r="A509" s="209"/>
      <c r="B509" s="211"/>
      <c r="D509" s="27"/>
      <c r="E509" s="27"/>
      <c r="F509" s="27"/>
      <c r="G509" s="27"/>
      <c r="I509" s="613"/>
      <c r="J509" s="614"/>
      <c r="K509" s="7"/>
      <c r="L509" s="7"/>
      <c r="M509" s="7"/>
      <c r="N509" s="7"/>
      <c r="O509" s="100"/>
      <c r="P509" s="100"/>
      <c r="Q509" s="100"/>
      <c r="R509" s="100"/>
      <c r="S509" s="100"/>
      <c r="T509" s="212"/>
      <c r="U509" s="212"/>
      <c r="V509" s="212"/>
      <c r="W509" s="212"/>
      <c r="X509" s="116"/>
      <c r="Y509" s="116"/>
      <c r="Z509" s="116"/>
      <c r="AA509" s="215"/>
      <c r="AB509" s="215"/>
      <c r="AC509" s="215"/>
      <c r="AD509" s="215"/>
      <c r="AE509" s="215"/>
      <c r="AF509" s="213"/>
      <c r="AG509" s="215"/>
      <c r="AH509" s="116"/>
      <c r="AI509" s="116"/>
      <c r="AJ509" s="116"/>
      <c r="AK509" s="116"/>
      <c r="AL509" s="27"/>
      <c r="AM509" s="27"/>
      <c r="AN509" s="27"/>
      <c r="AO509" s="27"/>
      <c r="AP509" s="27"/>
      <c r="AQ509" s="27"/>
      <c r="AR509" s="27"/>
      <c r="AS509" s="27"/>
      <c r="AT509" s="27"/>
      <c r="AU509" s="27"/>
      <c r="AV509" s="27"/>
      <c r="AW509" s="27"/>
      <c r="AX509" s="27"/>
      <c r="AY509" s="27"/>
      <c r="AZ509" s="27"/>
      <c r="BA509" s="27"/>
      <c r="BB509" s="27"/>
      <c r="BC509" s="27"/>
      <c r="BD509" s="27"/>
      <c r="BE509" s="27"/>
      <c r="BF509" s="27"/>
      <c r="BG509" s="27"/>
      <c r="BH509" s="27"/>
      <c r="BI509" s="27"/>
      <c r="BJ509" s="27"/>
      <c r="BK509" s="27"/>
      <c r="BL509" s="27"/>
      <c r="BM509" s="27"/>
      <c r="BN509" s="27"/>
      <c r="BO509" s="27"/>
      <c r="BP509" s="27"/>
      <c r="BQ509" s="27"/>
      <c r="BR509" s="27"/>
      <c r="BS509" s="27"/>
      <c r="BT509" s="27"/>
      <c r="BU509" s="27"/>
      <c r="BV509" s="27"/>
      <c r="BW509" s="27"/>
      <c r="BX509" s="27"/>
      <c r="BY509" s="27"/>
      <c r="BZ509" s="27"/>
      <c r="CA509" s="27"/>
      <c r="CB509" s="27"/>
      <c r="CC509" s="27"/>
      <c r="CD509" s="27"/>
      <c r="CE509" s="27"/>
      <c r="CF509" s="27"/>
      <c r="CG509" s="27"/>
      <c r="CH509" s="27"/>
      <c r="CI509" s="27"/>
      <c r="CJ509" s="27"/>
      <c r="CK509" s="27"/>
      <c r="CL509" s="27"/>
      <c r="CM509" s="27"/>
      <c r="CN509" s="27"/>
      <c r="CO509" s="27"/>
      <c r="CP509" s="27"/>
      <c r="CQ509" s="27"/>
      <c r="CR509" s="27"/>
      <c r="CS509" s="27"/>
      <c r="CT509" s="7"/>
      <c r="CU509" s="7"/>
      <c r="CV509" s="7"/>
      <c r="CW509" s="7"/>
      <c r="CX509" s="7"/>
      <c r="CY509" s="27"/>
      <c r="CZ509" s="27"/>
      <c r="DA509" s="27"/>
      <c r="DB509" s="27"/>
    </row>
    <row r="510" spans="1:106" s="24" customFormat="1" ht="12.75" customHeight="1">
      <c r="A510" s="209"/>
      <c r="B510" s="211" t="s">
        <v>90</v>
      </c>
      <c r="C510" s="540"/>
      <c r="D510" s="540"/>
      <c r="E510" s="540"/>
      <c r="F510" s="540"/>
      <c r="G510" s="540"/>
      <c r="I510" s="550" t="s">
        <v>317</v>
      </c>
      <c r="J510" s="551"/>
      <c r="K510" s="7"/>
      <c r="L510" s="549"/>
      <c r="M510" s="549"/>
      <c r="N510" s="549"/>
      <c r="O510" s="549"/>
      <c r="P510" s="547"/>
      <c r="Q510" s="547"/>
      <c r="R510" s="547"/>
      <c r="S510" s="547"/>
      <c r="T510" s="212"/>
      <c r="U510" s="548"/>
      <c r="V510" s="548"/>
      <c r="W510" s="548"/>
      <c r="X510" s="548"/>
      <c r="Y510" s="548"/>
      <c r="Z510" s="116"/>
      <c r="AA510" s="548"/>
      <c r="AB510" s="548"/>
      <c r="AC510" s="548"/>
      <c r="AD510" s="548"/>
      <c r="AE510" s="548"/>
      <c r="AF510" s="213"/>
      <c r="AG510" s="582">
        <f>+O510-(U510+AA510)</f>
        <v>0</v>
      </c>
      <c r="AH510" s="582"/>
      <c r="AI510" s="582"/>
      <c r="AJ510" s="582"/>
      <c r="AK510" s="582"/>
      <c r="AL510" s="27"/>
      <c r="AM510" s="27"/>
      <c r="AN510" s="27"/>
      <c r="AO510" s="27"/>
      <c r="AP510" s="27"/>
      <c r="AQ510" s="27"/>
      <c r="AR510" s="27"/>
      <c r="AS510" s="27"/>
      <c r="AT510" s="27"/>
      <c r="AU510" s="27"/>
      <c r="AV510" s="27"/>
      <c r="AW510" s="27"/>
      <c r="AX510" s="27"/>
      <c r="AY510" s="27"/>
      <c r="AZ510" s="27"/>
      <c r="BA510" s="27"/>
      <c r="BB510" s="27"/>
      <c r="BC510" s="27"/>
      <c r="BD510" s="27"/>
      <c r="BE510" s="27"/>
      <c r="BF510" s="27"/>
      <c r="BG510" s="27"/>
      <c r="BH510" s="27"/>
      <c r="BI510" s="27"/>
      <c r="BJ510" s="27"/>
      <c r="BK510" s="27"/>
      <c r="BL510" s="27"/>
      <c r="BM510" s="27"/>
      <c r="BN510" s="27"/>
      <c r="BO510" s="27"/>
      <c r="BP510" s="27"/>
      <c r="BQ510" s="27"/>
      <c r="BR510" s="27"/>
      <c r="BS510" s="27"/>
      <c r="BT510" s="27"/>
      <c r="BU510" s="27"/>
      <c r="BV510" s="27"/>
      <c r="BW510" s="27"/>
      <c r="BX510" s="27"/>
      <c r="BY510" s="27"/>
      <c r="BZ510" s="27"/>
      <c r="CA510" s="27"/>
      <c r="CB510" s="27"/>
      <c r="CC510" s="27"/>
      <c r="CD510" s="27"/>
      <c r="CE510" s="27"/>
      <c r="CF510" s="27"/>
      <c r="CG510" s="27"/>
      <c r="CH510" s="27"/>
      <c r="CI510" s="27"/>
      <c r="CJ510" s="27"/>
      <c r="CK510" s="27"/>
      <c r="CL510" s="27"/>
      <c r="CM510" s="27"/>
      <c r="CN510" s="27"/>
      <c r="CO510" s="27"/>
      <c r="CP510" s="27"/>
      <c r="CQ510" s="27"/>
      <c r="CR510" s="27"/>
      <c r="CS510" s="27"/>
      <c r="CT510" s="7"/>
      <c r="CU510" s="7"/>
      <c r="CV510" s="7"/>
      <c r="CW510" s="7"/>
      <c r="CX510" s="7"/>
      <c r="CY510" s="27"/>
      <c r="CZ510" s="27"/>
      <c r="DA510" s="27"/>
      <c r="DB510" s="27"/>
    </row>
    <row r="511" spans="1:106" s="24" customFormat="1" ht="3.75" customHeight="1">
      <c r="A511" s="209"/>
      <c r="B511" s="211"/>
      <c r="D511" s="27"/>
      <c r="E511" s="27"/>
      <c r="F511" s="27"/>
      <c r="G511" s="27"/>
      <c r="I511" s="613"/>
      <c r="J511" s="614"/>
      <c r="K511" s="7"/>
      <c r="L511" s="7"/>
      <c r="M511" s="7"/>
      <c r="N511" s="7"/>
      <c r="O511" s="100"/>
      <c r="P511" s="100"/>
      <c r="Q511" s="100"/>
      <c r="R511" s="100"/>
      <c r="S511" s="100"/>
      <c r="T511" s="212"/>
      <c r="U511" s="212"/>
      <c r="V511" s="212"/>
      <c r="W511" s="212"/>
      <c r="X511" s="116"/>
      <c r="Y511" s="116"/>
      <c r="Z511" s="116"/>
      <c r="AA511" s="215"/>
      <c r="AB511" s="215"/>
      <c r="AC511" s="215"/>
      <c r="AD511" s="215"/>
      <c r="AE511" s="215"/>
      <c r="AF511" s="213"/>
      <c r="AG511" s="215"/>
      <c r="AH511" s="116"/>
      <c r="AI511" s="116"/>
      <c r="AJ511" s="116"/>
      <c r="AK511" s="116"/>
      <c r="AL511" s="191"/>
      <c r="AM511" s="191"/>
      <c r="AN511" s="191"/>
      <c r="AO511" s="191"/>
      <c r="AP511" s="191"/>
      <c r="AQ511" s="191"/>
      <c r="AR511" s="100"/>
      <c r="AS511" s="191"/>
      <c r="AT511" s="191"/>
      <c r="AU511" s="191"/>
      <c r="AV511" s="191"/>
      <c r="AW511" s="191"/>
      <c r="AX511" s="191"/>
      <c r="AY511" s="191"/>
      <c r="AZ511" s="191"/>
      <c r="BA511" s="191"/>
      <c r="BB511" s="191"/>
      <c r="BC511" s="191"/>
      <c r="BD511" s="191"/>
      <c r="BE511" s="191"/>
      <c r="BF511" s="191"/>
      <c r="BG511" s="191"/>
      <c r="BH511" s="191"/>
      <c r="BI511" s="191"/>
      <c r="BJ511" s="191"/>
      <c r="BK511" s="191"/>
      <c r="BL511" s="191"/>
      <c r="BM511" s="191"/>
      <c r="BN511" s="191"/>
      <c r="BO511" s="191"/>
      <c r="BP511" s="191"/>
      <c r="BQ511" s="191"/>
      <c r="BR511" s="191"/>
      <c r="BS511" s="191"/>
      <c r="BT511" s="191"/>
      <c r="BU511" s="191"/>
      <c r="BV511" s="191"/>
      <c r="BW511" s="191"/>
      <c r="BX511" s="191"/>
      <c r="BY511" s="191"/>
      <c r="BZ511" s="191"/>
      <c r="CA511" s="191"/>
      <c r="CB511" s="191"/>
      <c r="CC511" s="191"/>
      <c r="CD511" s="191"/>
      <c r="CE511" s="191"/>
      <c r="CF511" s="191"/>
      <c r="CG511" s="191"/>
      <c r="CH511" s="191"/>
      <c r="CI511" s="191"/>
      <c r="CJ511" s="191"/>
      <c r="CK511" s="191"/>
      <c r="CL511" s="191"/>
      <c r="CM511" s="191"/>
      <c r="CN511" s="191"/>
      <c r="CO511" s="191"/>
      <c r="CP511" s="191"/>
      <c r="CQ511" s="191"/>
      <c r="CR511" s="191"/>
      <c r="CS511" s="191"/>
      <c r="CT511" s="7"/>
      <c r="CU511" s="7"/>
      <c r="CV511" s="7"/>
      <c r="CW511" s="7"/>
      <c r="CX511" s="7"/>
      <c r="CY511" s="191"/>
      <c r="CZ511" s="191"/>
      <c r="DA511" s="191"/>
      <c r="DB511" s="27"/>
    </row>
    <row r="512" spans="1:106" s="24" customFormat="1" ht="12.75" customHeight="1">
      <c r="A512" s="209"/>
      <c r="B512" s="211" t="s">
        <v>288</v>
      </c>
      <c r="C512" s="540"/>
      <c r="D512" s="540"/>
      <c r="E512" s="540"/>
      <c r="F512" s="540"/>
      <c r="G512" s="540"/>
      <c r="I512" s="550" t="s">
        <v>318</v>
      </c>
      <c r="J512" s="551"/>
      <c r="K512" s="7"/>
      <c r="L512" s="549"/>
      <c r="M512" s="549"/>
      <c r="N512" s="549"/>
      <c r="O512" s="549"/>
      <c r="P512" s="547"/>
      <c r="Q512" s="547"/>
      <c r="R512" s="547"/>
      <c r="S512" s="547"/>
      <c r="T512" s="212"/>
      <c r="U512" s="548"/>
      <c r="V512" s="548"/>
      <c r="W512" s="548"/>
      <c r="X512" s="548"/>
      <c r="Y512" s="548"/>
      <c r="Z512" s="116"/>
      <c r="AA512" s="548"/>
      <c r="AB512" s="548"/>
      <c r="AC512" s="548"/>
      <c r="AD512" s="548"/>
      <c r="AE512" s="548"/>
      <c r="AF512" s="213"/>
      <c r="AG512" s="582">
        <f>+O512-(U512+AA512)</f>
        <v>0</v>
      </c>
      <c r="AH512" s="582"/>
      <c r="AI512" s="582"/>
      <c r="AJ512" s="582"/>
      <c r="AK512" s="582"/>
      <c r="AL512" s="191"/>
      <c r="AM512" s="191"/>
      <c r="AN512" s="191"/>
      <c r="AO512" s="191"/>
      <c r="AP512" s="191"/>
      <c r="AQ512" s="191"/>
      <c r="AR512" s="100"/>
      <c r="AS512" s="191"/>
      <c r="AT512" s="191"/>
      <c r="AU512" s="191"/>
      <c r="AV512" s="191"/>
      <c r="AW512" s="191"/>
      <c r="AX512" s="191"/>
      <c r="AY512" s="191"/>
      <c r="AZ512" s="191"/>
      <c r="BA512" s="191"/>
      <c r="BB512" s="191"/>
      <c r="BC512" s="191"/>
      <c r="BD512" s="191"/>
      <c r="BE512" s="191"/>
      <c r="BF512" s="191"/>
      <c r="BG512" s="191"/>
      <c r="BH512" s="191"/>
      <c r="BI512" s="191"/>
      <c r="BJ512" s="191"/>
      <c r="BK512" s="191"/>
      <c r="BL512" s="191"/>
      <c r="BM512" s="191"/>
      <c r="BN512" s="191"/>
      <c r="BO512" s="191"/>
      <c r="BP512" s="191"/>
      <c r="BQ512" s="191"/>
      <c r="BR512" s="191"/>
      <c r="BS512" s="191"/>
      <c r="BT512" s="191"/>
      <c r="BU512" s="191"/>
      <c r="BV512" s="191"/>
      <c r="BW512" s="191"/>
      <c r="BX512" s="191"/>
      <c r="BY512" s="191"/>
      <c r="BZ512" s="191"/>
      <c r="CA512" s="191"/>
      <c r="CB512" s="191"/>
      <c r="CC512" s="191"/>
      <c r="CD512" s="191"/>
      <c r="CE512" s="191"/>
      <c r="CF512" s="191"/>
      <c r="CG512" s="191"/>
      <c r="CH512" s="191"/>
      <c r="CI512" s="191"/>
      <c r="CJ512" s="191"/>
      <c r="CK512" s="191"/>
      <c r="CL512" s="191"/>
      <c r="CM512" s="191"/>
      <c r="CN512" s="191"/>
      <c r="CO512" s="191"/>
      <c r="CP512" s="191"/>
      <c r="CQ512" s="191"/>
      <c r="CR512" s="191"/>
      <c r="CS512" s="191"/>
      <c r="CT512" s="7"/>
      <c r="CU512" s="7"/>
      <c r="CV512" s="7"/>
      <c r="CW512" s="7"/>
      <c r="CX512" s="7"/>
      <c r="CY512" s="191"/>
      <c r="CZ512" s="191"/>
      <c r="DA512" s="191"/>
      <c r="DB512" s="27"/>
    </row>
    <row r="513" spans="1:106" s="24" customFormat="1" ht="3.75" customHeight="1">
      <c r="A513" s="209"/>
      <c r="B513" s="211"/>
      <c r="C513" s="38"/>
      <c r="D513" s="38"/>
      <c r="E513" s="38"/>
      <c r="F513" s="38"/>
      <c r="G513" s="38"/>
      <c r="I513" s="216"/>
      <c r="J513" s="217"/>
      <c r="K513" s="7"/>
      <c r="L513" s="7"/>
      <c r="M513" s="7"/>
      <c r="N513" s="7"/>
      <c r="O513" s="100"/>
      <c r="P513" s="100"/>
      <c r="Q513" s="100"/>
      <c r="R513" s="100"/>
      <c r="S513" s="100"/>
      <c r="T513" s="212"/>
      <c r="U513" s="28"/>
      <c r="V513" s="28"/>
      <c r="W513" s="28"/>
      <c r="X513" s="28"/>
      <c r="Y513" s="28"/>
      <c r="Z513" s="116"/>
      <c r="AA513" s="28"/>
      <c r="AB513" s="28"/>
      <c r="AC513" s="28"/>
      <c r="AD513" s="28"/>
      <c r="AE513" s="28"/>
      <c r="AF513" s="213"/>
      <c r="AG513" s="218"/>
      <c r="AH513" s="218"/>
      <c r="AI513" s="218"/>
      <c r="AJ513" s="218"/>
      <c r="AK513" s="218"/>
      <c r="AL513" s="191"/>
      <c r="AM513" s="191"/>
      <c r="AN513" s="191"/>
      <c r="AO513" s="191"/>
      <c r="AP513" s="191"/>
      <c r="AQ513" s="191"/>
      <c r="AR513" s="100"/>
      <c r="AS513" s="191"/>
      <c r="AT513" s="191"/>
      <c r="AU513" s="191"/>
      <c r="AV513" s="191"/>
      <c r="AW513" s="191"/>
      <c r="AX513" s="191"/>
      <c r="AY513" s="191"/>
      <c r="AZ513" s="191"/>
      <c r="BA513" s="191"/>
      <c r="BB513" s="191"/>
      <c r="BC513" s="191"/>
      <c r="BD513" s="191"/>
      <c r="BE513" s="191"/>
      <c r="BF513" s="191"/>
      <c r="BG513" s="191"/>
      <c r="BH513" s="191"/>
      <c r="BI513" s="191"/>
      <c r="BJ513" s="191"/>
      <c r="BK513" s="191"/>
      <c r="BL513" s="191"/>
      <c r="BM513" s="191"/>
      <c r="BN513" s="191"/>
      <c r="BO513" s="191"/>
      <c r="BP513" s="191"/>
      <c r="BQ513" s="191"/>
      <c r="BR513" s="191"/>
      <c r="BS513" s="191"/>
      <c r="BT513" s="191"/>
      <c r="BU513" s="191"/>
      <c r="BV513" s="191"/>
      <c r="BW513" s="191"/>
      <c r="BX513" s="191"/>
      <c r="BY513" s="191"/>
      <c r="BZ513" s="191"/>
      <c r="CA513" s="191"/>
      <c r="CB513" s="191"/>
      <c r="CC513" s="191"/>
      <c r="CD513" s="191"/>
      <c r="CE513" s="191"/>
      <c r="CF513" s="191"/>
      <c r="CG513" s="191"/>
      <c r="CH513" s="191"/>
      <c r="CI513" s="191"/>
      <c r="CJ513" s="191"/>
      <c r="CK513" s="191"/>
      <c r="CL513" s="191"/>
      <c r="CM513" s="191"/>
      <c r="CN513" s="191"/>
      <c r="CO513" s="191"/>
      <c r="CP513" s="191"/>
      <c r="CQ513" s="191"/>
      <c r="CR513" s="191"/>
      <c r="CS513" s="191"/>
      <c r="CT513" s="7"/>
      <c r="CU513" s="7"/>
      <c r="CV513" s="7"/>
      <c r="CW513" s="7"/>
      <c r="CX513" s="7"/>
      <c r="CY513" s="191"/>
      <c r="CZ513" s="191"/>
      <c r="DA513" s="191"/>
      <c r="DB513" s="27"/>
    </row>
    <row r="514" spans="1:106" s="24" customFormat="1" ht="12.75" customHeight="1">
      <c r="A514" s="209"/>
      <c r="B514" s="211" t="s">
        <v>290</v>
      </c>
      <c r="C514" s="540" t="s">
        <v>291</v>
      </c>
      <c r="D514" s="540"/>
      <c r="E514" s="540"/>
      <c r="F514" s="540"/>
      <c r="G514" s="540"/>
      <c r="I514" s="613" t="s">
        <v>319</v>
      </c>
      <c r="J514" s="614"/>
      <c r="K514" s="7"/>
      <c r="L514" s="549"/>
      <c r="M514" s="549"/>
      <c r="N514" s="549"/>
      <c r="O514" s="549"/>
      <c r="P514" s="547"/>
      <c r="Q514" s="547"/>
      <c r="R514" s="547"/>
      <c r="S514" s="547"/>
      <c r="T514" s="212"/>
      <c r="U514" s="548"/>
      <c r="V514" s="548"/>
      <c r="W514" s="548"/>
      <c r="X514" s="548"/>
      <c r="Y514" s="548"/>
      <c r="Z514" s="116"/>
      <c r="AA514" s="548"/>
      <c r="AB514" s="548"/>
      <c r="AC514" s="548"/>
      <c r="AD514" s="548"/>
      <c r="AE514" s="548"/>
      <c r="AF514" s="213"/>
      <c r="AG514" s="582">
        <f>+O514-(U514+AA514)</f>
        <v>0</v>
      </c>
      <c r="AH514" s="582"/>
      <c r="AI514" s="582"/>
      <c r="AJ514" s="582"/>
      <c r="AK514" s="582"/>
      <c r="AL514" s="191"/>
      <c r="AM514" s="191"/>
      <c r="AN514" s="191"/>
      <c r="AO514" s="191"/>
      <c r="AP514" s="191"/>
      <c r="AQ514" s="191"/>
      <c r="AR514" s="100"/>
      <c r="AS514" s="191"/>
      <c r="AT514" s="191"/>
      <c r="AU514" s="191"/>
      <c r="AV514" s="191"/>
      <c r="AW514" s="191"/>
      <c r="AX514" s="191"/>
      <c r="AY514" s="191"/>
      <c r="AZ514" s="191"/>
      <c r="BA514" s="191"/>
      <c r="BB514" s="191"/>
      <c r="BC514" s="191"/>
      <c r="BD514" s="191"/>
      <c r="BE514" s="191"/>
      <c r="BF514" s="191"/>
      <c r="BG514" s="191"/>
      <c r="BH514" s="191"/>
      <c r="BI514" s="191"/>
      <c r="BJ514" s="191"/>
      <c r="BK514" s="191"/>
      <c r="BL514" s="191"/>
      <c r="BM514" s="191"/>
      <c r="BN514" s="191"/>
      <c r="BO514" s="191"/>
      <c r="BP514" s="191"/>
      <c r="BQ514" s="191"/>
      <c r="BR514" s="191"/>
      <c r="BS514" s="191"/>
      <c r="BT514" s="191"/>
      <c r="BU514" s="191"/>
      <c r="BV514" s="191"/>
      <c r="BW514" s="191"/>
      <c r="BX514" s="191"/>
      <c r="BY514" s="191"/>
      <c r="BZ514" s="191"/>
      <c r="CA514" s="191"/>
      <c r="CB514" s="191"/>
      <c r="CC514" s="191"/>
      <c r="CD514" s="191"/>
      <c r="CE514" s="191"/>
      <c r="CF514" s="191"/>
      <c r="CG514" s="191"/>
      <c r="CH514" s="191"/>
      <c r="CI514" s="191"/>
      <c r="CJ514" s="191"/>
      <c r="CK514" s="191"/>
      <c r="CL514" s="191"/>
      <c r="CM514" s="191"/>
      <c r="CN514" s="191"/>
      <c r="CO514" s="191"/>
      <c r="CP514" s="191"/>
      <c r="CQ514" s="191"/>
      <c r="CR514" s="191"/>
      <c r="CS514" s="191"/>
      <c r="CT514" s="7"/>
      <c r="CU514" s="7"/>
      <c r="CV514" s="7"/>
      <c r="CW514" s="7"/>
      <c r="CX514" s="7"/>
      <c r="CY514" s="191"/>
      <c r="CZ514" s="191"/>
      <c r="DA514" s="191"/>
      <c r="DB514" s="27"/>
    </row>
    <row r="515" spans="1:106" s="24" customFormat="1" ht="3.75" customHeight="1">
      <c r="A515" s="209"/>
      <c r="B515" s="211"/>
      <c r="D515" s="27"/>
      <c r="E515" s="27"/>
      <c r="F515" s="27"/>
      <c r="G515" s="27"/>
      <c r="H515" s="27"/>
      <c r="I515" s="214"/>
      <c r="J515" s="214"/>
      <c r="K515" s="7"/>
      <c r="L515" s="7"/>
      <c r="M515" s="7"/>
      <c r="N515" s="7"/>
      <c r="Q515" s="27"/>
      <c r="R515" s="27"/>
      <c r="S515" s="32"/>
      <c r="T515" s="27"/>
      <c r="U515" s="27"/>
      <c r="V515" s="27"/>
      <c r="W515" s="27"/>
      <c r="X515" s="100"/>
      <c r="Y515" s="100"/>
      <c r="Z515" s="100"/>
      <c r="AA515" s="95"/>
      <c r="AB515" s="95"/>
      <c r="AC515" s="95"/>
      <c r="AD515" s="95"/>
      <c r="AE515" s="95"/>
      <c r="AF515" s="95"/>
      <c r="AG515" s="95"/>
      <c r="AH515" s="100"/>
      <c r="AI515" s="100"/>
      <c r="AJ515" s="100"/>
      <c r="AK515" s="100"/>
      <c r="AL515" s="191"/>
      <c r="AM515" s="191"/>
      <c r="AN515" s="191"/>
      <c r="AO515" s="191"/>
      <c r="AP515" s="191"/>
      <c r="AQ515" s="191"/>
      <c r="AR515" s="100"/>
      <c r="AS515" s="191"/>
      <c r="AT515" s="191"/>
      <c r="AU515" s="191"/>
      <c r="AV515" s="191"/>
      <c r="AW515" s="191"/>
      <c r="AX515" s="191"/>
      <c r="AY515" s="191"/>
      <c r="AZ515" s="191"/>
      <c r="BA515" s="191"/>
      <c r="BB515" s="191"/>
      <c r="BC515" s="191"/>
      <c r="BD515" s="191"/>
      <c r="BE515" s="191"/>
      <c r="BF515" s="191"/>
      <c r="BG515" s="191"/>
      <c r="BH515" s="191"/>
      <c r="BI515" s="191"/>
      <c r="BJ515" s="191"/>
      <c r="BK515" s="191"/>
      <c r="BL515" s="191"/>
      <c r="BM515" s="191"/>
      <c r="BN515" s="191"/>
      <c r="BO515" s="191"/>
      <c r="BP515" s="191"/>
      <c r="BQ515" s="191"/>
      <c r="BR515" s="191"/>
      <c r="BS515" s="191"/>
      <c r="BT515" s="191"/>
      <c r="BU515" s="191"/>
      <c r="BV515" s="191"/>
      <c r="BW515" s="191"/>
      <c r="BX515" s="191"/>
      <c r="BY515" s="191"/>
      <c r="BZ515" s="191"/>
      <c r="CA515" s="191"/>
      <c r="CB515" s="191"/>
      <c r="CC515" s="191"/>
      <c r="CD515" s="191"/>
      <c r="CE515" s="191"/>
      <c r="CF515" s="191"/>
      <c r="CG515" s="191"/>
      <c r="CH515" s="191"/>
      <c r="CI515" s="191"/>
      <c r="CJ515" s="191"/>
      <c r="CK515" s="191"/>
      <c r="CL515" s="191"/>
      <c r="CM515" s="191"/>
      <c r="CN515" s="191"/>
      <c r="CO515" s="191"/>
      <c r="CP515" s="191"/>
      <c r="CQ515" s="191"/>
      <c r="CR515" s="191"/>
      <c r="CS515" s="191"/>
      <c r="CT515" s="7"/>
      <c r="CU515" s="7"/>
      <c r="CV515" s="7"/>
      <c r="CW515" s="7"/>
      <c r="CX515" s="7"/>
      <c r="CY515" s="191"/>
      <c r="CZ515" s="191"/>
      <c r="DA515" s="191"/>
      <c r="DB515" s="27"/>
    </row>
    <row r="516" spans="1:106" s="24" customFormat="1" ht="15.75">
      <c r="A516" s="209"/>
      <c r="B516" s="219" t="s">
        <v>293</v>
      </c>
      <c r="C516" s="220" t="s">
        <v>320</v>
      </c>
      <c r="E516" s="27"/>
      <c r="F516" s="27"/>
      <c r="G516" s="27"/>
      <c r="H516" s="27"/>
      <c r="I516" s="617">
        <v>31981</v>
      </c>
      <c r="J516" s="618"/>
      <c r="K516" s="7"/>
      <c r="L516" s="7"/>
      <c r="M516" s="7"/>
      <c r="N516" s="7"/>
      <c r="O516" s="582">
        <f>SUM(O494:S512)</f>
        <v>0</v>
      </c>
      <c r="P516" s="582"/>
      <c r="Q516" s="582"/>
      <c r="R516" s="582"/>
      <c r="S516" s="582"/>
      <c r="T516" s="59"/>
      <c r="U516" s="582">
        <f>SUM(U494:Y512)</f>
        <v>0</v>
      </c>
      <c r="V516" s="582"/>
      <c r="W516" s="582"/>
      <c r="X516" s="582"/>
      <c r="Y516" s="582"/>
      <c r="Z516" s="221"/>
      <c r="AA516" s="582">
        <f>SUM(AA494:AE512)</f>
        <v>0</v>
      </c>
      <c r="AB516" s="582"/>
      <c r="AC516" s="582"/>
      <c r="AD516" s="582"/>
      <c r="AE516" s="582"/>
      <c r="AF516" s="103"/>
      <c r="AG516" s="582">
        <f>+O516-(U516+AA516)</f>
        <v>0</v>
      </c>
      <c r="AH516" s="582"/>
      <c r="AI516" s="582"/>
      <c r="AJ516" s="582"/>
      <c r="AK516" s="582"/>
      <c r="AL516" s="191"/>
      <c r="AM516" s="191"/>
      <c r="AN516" s="191"/>
      <c r="AO516" s="191"/>
      <c r="AP516" s="191"/>
      <c r="AQ516" s="191"/>
      <c r="AR516" s="100"/>
      <c r="AS516" s="191"/>
      <c r="AT516" s="191"/>
      <c r="AU516" s="191"/>
      <c r="AV516" s="191"/>
      <c r="AW516" s="191"/>
      <c r="AX516" s="191"/>
      <c r="AY516" s="191"/>
      <c r="AZ516" s="191"/>
      <c r="BA516" s="191"/>
      <c r="BB516" s="191"/>
      <c r="BC516" s="191"/>
      <c r="BD516" s="191"/>
      <c r="BE516" s="191"/>
      <c r="BF516" s="191"/>
      <c r="BG516" s="191"/>
      <c r="BH516" s="191"/>
      <c r="BI516" s="191"/>
      <c r="BJ516" s="191"/>
      <c r="BK516" s="191"/>
      <c r="BL516" s="191"/>
      <c r="BM516" s="191"/>
      <c r="BN516" s="191"/>
      <c r="BO516" s="191"/>
      <c r="BP516" s="191"/>
      <c r="BQ516" s="191"/>
      <c r="BR516" s="191"/>
      <c r="BS516" s="191"/>
      <c r="BT516" s="191"/>
      <c r="BU516" s="191"/>
      <c r="BV516" s="191"/>
      <c r="BW516" s="191"/>
      <c r="BX516" s="191"/>
      <c r="BY516" s="191"/>
      <c r="BZ516" s="191"/>
      <c r="CA516" s="191"/>
      <c r="CB516" s="191"/>
      <c r="CC516" s="191"/>
      <c r="CD516" s="191"/>
      <c r="CE516" s="191"/>
      <c r="CF516" s="191"/>
      <c r="CG516" s="191"/>
      <c r="CH516" s="191"/>
      <c r="CI516" s="191"/>
      <c r="CJ516" s="191"/>
      <c r="CK516" s="191"/>
      <c r="CL516" s="191"/>
      <c r="CM516" s="191"/>
      <c r="CN516" s="191"/>
      <c r="CO516" s="191"/>
      <c r="CP516" s="191"/>
      <c r="CQ516" s="191"/>
      <c r="CR516" s="191"/>
      <c r="CS516" s="191"/>
      <c r="CT516" s="7"/>
      <c r="CU516" s="7"/>
      <c r="CV516" s="7"/>
      <c r="CW516" s="7"/>
      <c r="CX516" s="7"/>
      <c r="CY516" s="191"/>
      <c r="CZ516" s="191"/>
      <c r="DA516" s="191"/>
      <c r="DB516" s="27"/>
    </row>
    <row r="517" spans="1:106" s="24" customFormat="1" ht="6" customHeight="1">
      <c r="A517" s="209"/>
      <c r="B517" s="219"/>
      <c r="C517" s="220"/>
      <c r="E517" s="27"/>
      <c r="F517" s="27"/>
      <c r="G517" s="27"/>
      <c r="H517" s="27"/>
      <c r="I517" s="223"/>
      <c r="J517" s="223"/>
      <c r="K517" s="7"/>
      <c r="L517" s="7"/>
      <c r="M517" s="7"/>
      <c r="N517" s="7"/>
      <c r="O517" s="218"/>
      <c r="P517" s="218"/>
      <c r="Q517" s="218"/>
      <c r="R517" s="218"/>
      <c r="S517" s="218"/>
      <c r="T517" s="59"/>
      <c r="U517" s="218"/>
      <c r="V517" s="218"/>
      <c r="W517" s="218"/>
      <c r="X517" s="218"/>
      <c r="Y517" s="218"/>
      <c r="Z517" s="221"/>
      <c r="AA517" s="218"/>
      <c r="AB517" s="218"/>
      <c r="AC517" s="218"/>
      <c r="AD517" s="218"/>
      <c r="AE517" s="218"/>
      <c r="AF517" s="103"/>
      <c r="AG517" s="218"/>
      <c r="AH517" s="218"/>
      <c r="AI517" s="218"/>
      <c r="AJ517" s="218"/>
      <c r="AK517" s="218"/>
      <c r="AL517" s="191"/>
      <c r="AM517" s="191"/>
      <c r="AN517" s="191"/>
      <c r="AO517" s="191"/>
      <c r="AP517" s="191"/>
      <c r="AQ517" s="191"/>
      <c r="AR517" s="100"/>
      <c r="AS517" s="191"/>
      <c r="AT517" s="191"/>
      <c r="AU517" s="191"/>
      <c r="AV517" s="191"/>
      <c r="AW517" s="191"/>
      <c r="AX517" s="191"/>
      <c r="AY517" s="191"/>
      <c r="AZ517" s="191"/>
      <c r="BA517" s="191"/>
      <c r="BB517" s="191"/>
      <c r="BC517" s="191"/>
      <c r="BD517" s="191"/>
      <c r="BE517" s="191"/>
      <c r="BF517" s="191"/>
      <c r="BG517" s="191"/>
      <c r="BH517" s="191"/>
      <c r="BI517" s="191"/>
      <c r="BJ517" s="191"/>
      <c r="BK517" s="191"/>
      <c r="BL517" s="191"/>
      <c r="BM517" s="191"/>
      <c r="BN517" s="191"/>
      <c r="BO517" s="191"/>
      <c r="BP517" s="191"/>
      <c r="BQ517" s="191"/>
      <c r="BR517" s="191"/>
      <c r="BS517" s="191"/>
      <c r="BT517" s="191"/>
      <c r="BU517" s="191"/>
      <c r="BV517" s="191"/>
      <c r="BW517" s="191"/>
      <c r="BX517" s="191"/>
      <c r="BY517" s="191"/>
      <c r="BZ517" s="191"/>
      <c r="CA517" s="191"/>
      <c r="CB517" s="191"/>
      <c r="CC517" s="191"/>
      <c r="CD517" s="191"/>
      <c r="CE517" s="191"/>
      <c r="CF517" s="191"/>
      <c r="CG517" s="191"/>
      <c r="CH517" s="191"/>
      <c r="CI517" s="191"/>
      <c r="CJ517" s="191"/>
      <c r="CK517" s="191"/>
      <c r="CL517" s="191"/>
      <c r="CM517" s="191"/>
      <c r="CN517" s="191"/>
      <c r="CO517" s="191"/>
      <c r="CP517" s="191"/>
      <c r="CQ517" s="191"/>
      <c r="CR517" s="191"/>
      <c r="CS517" s="191"/>
      <c r="CT517" s="7"/>
      <c r="CU517" s="7"/>
      <c r="CV517" s="7"/>
      <c r="CW517" s="7"/>
      <c r="CX517" s="7"/>
      <c r="CY517" s="191"/>
      <c r="CZ517" s="191"/>
      <c r="DA517" s="191"/>
      <c r="DB517" s="27"/>
    </row>
    <row r="518" spans="1:106" s="24" customFormat="1" ht="14.25">
      <c r="A518" s="208" t="s">
        <v>104</v>
      </c>
      <c r="B518" s="32" t="s">
        <v>308</v>
      </c>
      <c r="D518" s="27"/>
      <c r="E518" s="27"/>
      <c r="F518" s="27"/>
      <c r="G518" s="27"/>
      <c r="H518" s="27"/>
      <c r="I518" s="27"/>
      <c r="J518" s="27"/>
      <c r="K518" s="27"/>
      <c r="L518" s="27"/>
      <c r="M518" s="27"/>
      <c r="N518" s="27"/>
      <c r="O518" s="27"/>
      <c r="P518" s="27"/>
      <c r="Q518" s="27"/>
      <c r="R518" s="27"/>
      <c r="S518" s="32"/>
      <c r="T518" s="27"/>
      <c r="U518" s="27"/>
      <c r="V518" s="27"/>
      <c r="W518" s="27"/>
      <c r="X518" s="100"/>
      <c r="Y518" s="100"/>
      <c r="Z518" s="100"/>
      <c r="AA518" s="95"/>
      <c r="AB518" s="95"/>
      <c r="AC518" s="95"/>
      <c r="AD518" s="95"/>
      <c r="AE518" s="95"/>
      <c r="AF518" s="95"/>
      <c r="AG518" s="95"/>
      <c r="AH518" s="100"/>
      <c r="AI518" s="100"/>
      <c r="AJ518" s="100"/>
      <c r="AK518" s="100"/>
      <c r="AL518" s="191"/>
      <c r="AM518" s="191"/>
      <c r="AN518" s="191"/>
      <c r="AO518" s="191"/>
      <c r="AP518" s="191"/>
      <c r="AQ518" s="191"/>
      <c r="AR518" s="100"/>
      <c r="AS518" s="191"/>
      <c r="AT518" s="191"/>
      <c r="AU518" s="191"/>
      <c r="AV518" s="191"/>
      <c r="AW518" s="191"/>
      <c r="AX518" s="191"/>
      <c r="AY518" s="191"/>
      <c r="AZ518" s="191"/>
      <c r="BA518" s="191"/>
      <c r="BB518" s="191"/>
      <c r="BC518" s="191"/>
      <c r="BD518" s="191"/>
      <c r="BE518" s="191"/>
      <c r="BF518" s="191"/>
      <c r="BG518" s="191"/>
      <c r="BH518" s="191"/>
      <c r="BI518" s="191"/>
      <c r="BJ518" s="191"/>
      <c r="BK518" s="191"/>
      <c r="BL518" s="191"/>
      <c r="BM518" s="191"/>
      <c r="BN518" s="191"/>
      <c r="BO518" s="191"/>
      <c r="BP518" s="191"/>
      <c r="BQ518" s="191"/>
      <c r="BR518" s="191"/>
      <c r="BS518" s="191"/>
      <c r="BT518" s="191"/>
      <c r="BU518" s="191"/>
      <c r="BV518" s="191"/>
      <c r="BW518" s="191"/>
      <c r="BX518" s="191"/>
      <c r="BY518" s="191"/>
      <c r="BZ518" s="191"/>
      <c r="CA518" s="191"/>
      <c r="CB518" s="191"/>
      <c r="CC518" s="191"/>
      <c r="CD518" s="191"/>
      <c r="CE518" s="191"/>
      <c r="CF518" s="191"/>
      <c r="CG518" s="191"/>
      <c r="CH518" s="191"/>
      <c r="CI518" s="191"/>
      <c r="CJ518" s="191"/>
      <c r="CK518" s="191"/>
      <c r="CL518" s="191"/>
      <c r="CM518" s="191"/>
      <c r="CN518" s="191"/>
      <c r="CO518" s="191"/>
      <c r="CP518" s="191"/>
      <c r="CQ518" s="191"/>
      <c r="CR518" s="191"/>
      <c r="CS518" s="191"/>
      <c r="CT518" s="7"/>
      <c r="CU518" s="7"/>
      <c r="CV518" s="7"/>
      <c r="CW518" s="7"/>
      <c r="CX518" s="7"/>
      <c r="CY518" s="191"/>
      <c r="CZ518" s="191"/>
      <c r="DA518" s="191"/>
      <c r="DB518" s="27"/>
    </row>
    <row r="519" spans="1:106" s="24" customFormat="1" ht="3.75" customHeight="1">
      <c r="A519" s="27"/>
      <c r="B519" s="27"/>
      <c r="C519" s="27"/>
      <c r="D519" s="27"/>
      <c r="E519" s="27"/>
      <c r="F519" s="27"/>
      <c r="G519" s="27"/>
      <c r="H519" s="27"/>
      <c r="I519" s="27"/>
      <c r="J519" s="27"/>
      <c r="K519" s="27"/>
      <c r="L519" s="27"/>
      <c r="M519" s="27"/>
      <c r="N519" s="27"/>
      <c r="O519" s="27"/>
      <c r="P519" s="27"/>
      <c r="Q519" s="27"/>
      <c r="R519" s="27"/>
      <c r="S519" s="32"/>
      <c r="T519" s="27"/>
      <c r="U519" s="27"/>
      <c r="V519" s="27"/>
      <c r="W519" s="27"/>
      <c r="X519" s="100"/>
      <c r="Y519" s="100"/>
      <c r="Z519" s="100"/>
      <c r="AA519" s="95"/>
      <c r="AB519" s="95"/>
      <c r="AC519" s="95"/>
      <c r="AD519" s="95"/>
      <c r="AE519" s="95"/>
      <c r="AF519" s="95"/>
      <c r="AG519" s="95"/>
      <c r="AH519" s="100"/>
      <c r="AI519" s="100"/>
      <c r="AJ519" s="100"/>
      <c r="AK519" s="100"/>
      <c r="AL519" s="191"/>
      <c r="AM519" s="191"/>
      <c r="AN519" s="191"/>
      <c r="AO519" s="191"/>
      <c r="AP519" s="191"/>
      <c r="AQ519" s="191"/>
      <c r="AR519" s="100"/>
      <c r="AS519" s="191"/>
      <c r="AT519" s="191"/>
      <c r="AU519" s="191"/>
      <c r="AV519" s="191"/>
      <c r="AW519" s="191"/>
      <c r="AX519" s="191"/>
      <c r="AY519" s="191"/>
      <c r="AZ519" s="191"/>
      <c r="BA519" s="191"/>
      <c r="BB519" s="191"/>
      <c r="BC519" s="191"/>
      <c r="BD519" s="191"/>
      <c r="BE519" s="191"/>
      <c r="BF519" s="191"/>
      <c r="BG519" s="191"/>
      <c r="BH519" s="191"/>
      <c r="BI519" s="191"/>
      <c r="BJ519" s="191"/>
      <c r="BK519" s="191"/>
      <c r="BL519" s="191"/>
      <c r="BM519" s="191"/>
      <c r="BN519" s="191"/>
      <c r="BO519" s="191"/>
      <c r="BP519" s="191"/>
      <c r="BQ519" s="191"/>
      <c r="BR519" s="191"/>
      <c r="BS519" s="191"/>
      <c r="BT519" s="191"/>
      <c r="BU519" s="191"/>
      <c r="BV519" s="191"/>
      <c r="BW519" s="191"/>
      <c r="BX519" s="191"/>
      <c r="BY519" s="191"/>
      <c r="BZ519" s="191"/>
      <c r="CA519" s="191"/>
      <c r="CB519" s="191"/>
      <c r="CC519" s="191"/>
      <c r="CD519" s="191"/>
      <c r="CE519" s="191"/>
      <c r="CF519" s="191"/>
      <c r="CG519" s="191"/>
      <c r="CH519" s="191"/>
      <c r="CI519" s="191"/>
      <c r="CJ519" s="191"/>
      <c r="CK519" s="191"/>
      <c r="CL519" s="191"/>
      <c r="CM519" s="191"/>
      <c r="CN519" s="191"/>
      <c r="CO519" s="191"/>
      <c r="CP519" s="191"/>
      <c r="CQ519" s="191"/>
      <c r="CR519" s="191"/>
      <c r="CS519" s="191"/>
      <c r="CT519" s="7"/>
      <c r="CU519" s="7"/>
      <c r="CV519" s="7"/>
      <c r="CW519" s="7"/>
      <c r="CX519" s="7"/>
      <c r="CY519" s="191"/>
      <c r="CZ519" s="191"/>
      <c r="DA519" s="191"/>
      <c r="DB519" s="27"/>
    </row>
    <row r="520" spans="1:106" s="24" customFormat="1" ht="12.75" customHeight="1">
      <c r="A520" s="209"/>
      <c r="B520" s="211" t="s">
        <v>235</v>
      </c>
      <c r="C520" s="540"/>
      <c r="D520" s="540"/>
      <c r="E520" s="540"/>
      <c r="F520" s="540"/>
      <c r="G520" s="540"/>
      <c r="I520" s="550" t="s">
        <v>321</v>
      </c>
      <c r="J520" s="551"/>
      <c r="K520" s="7"/>
      <c r="L520" s="549"/>
      <c r="M520" s="549"/>
      <c r="N520" s="549"/>
      <c r="O520" s="549"/>
      <c r="P520" s="547"/>
      <c r="Q520" s="547"/>
      <c r="R520" s="547"/>
      <c r="S520" s="547"/>
      <c r="T520" s="212"/>
      <c r="U520" s="548"/>
      <c r="V520" s="548"/>
      <c r="W520" s="548"/>
      <c r="X520" s="548"/>
      <c r="Y520" s="548"/>
      <c r="Z520" s="116"/>
      <c r="AA520" s="548"/>
      <c r="AB520" s="548"/>
      <c r="AC520" s="548"/>
      <c r="AD520" s="548"/>
      <c r="AE520" s="548"/>
      <c r="AF520" s="213"/>
      <c r="AG520" s="582">
        <f>+O520-(U520+AA520)</f>
        <v>0</v>
      </c>
      <c r="AH520" s="582"/>
      <c r="AI520" s="582"/>
      <c r="AJ520" s="582"/>
      <c r="AK520" s="582"/>
      <c r="AL520" s="191"/>
      <c r="AM520" s="191"/>
      <c r="AN520" s="191"/>
      <c r="AO520" s="191"/>
      <c r="AP520" s="191"/>
      <c r="AQ520" s="191"/>
      <c r="AR520" s="100"/>
      <c r="AS520" s="191"/>
      <c r="AT520" s="191"/>
      <c r="AU520" s="191"/>
      <c r="AV520" s="191"/>
      <c r="AW520" s="191"/>
      <c r="AX520" s="191"/>
      <c r="AY520" s="191"/>
      <c r="AZ520" s="191"/>
      <c r="BA520" s="191"/>
      <c r="BB520" s="191"/>
      <c r="BC520" s="191"/>
      <c r="BD520" s="191"/>
      <c r="BE520" s="191"/>
      <c r="BF520" s="191"/>
      <c r="BG520" s="191"/>
      <c r="BH520" s="191"/>
      <c r="BI520" s="191"/>
      <c r="BJ520" s="191"/>
      <c r="BK520" s="191"/>
      <c r="BL520" s="191"/>
      <c r="BM520" s="191"/>
      <c r="BN520" s="191"/>
      <c r="BO520" s="191"/>
      <c r="BP520" s="191"/>
      <c r="BQ520" s="191"/>
      <c r="BR520" s="191"/>
      <c r="BS520" s="191"/>
      <c r="BT520" s="191"/>
      <c r="BU520" s="191"/>
      <c r="BV520" s="191"/>
      <c r="BW520" s="191"/>
      <c r="BX520" s="191"/>
      <c r="BY520" s="191"/>
      <c r="BZ520" s="191"/>
      <c r="CA520" s="191"/>
      <c r="CB520" s="191"/>
      <c r="CC520" s="191"/>
      <c r="CD520" s="191"/>
      <c r="CE520" s="191"/>
      <c r="CF520" s="191"/>
      <c r="CG520" s="191"/>
      <c r="CH520" s="191"/>
      <c r="CI520" s="191"/>
      <c r="CJ520" s="191"/>
      <c r="CK520" s="191"/>
      <c r="CL520" s="191"/>
      <c r="CM520" s="191"/>
      <c r="CN520" s="191"/>
      <c r="CO520" s="191"/>
      <c r="CP520" s="191"/>
      <c r="CQ520" s="191"/>
      <c r="CR520" s="191"/>
      <c r="CS520" s="191"/>
      <c r="CT520" s="7"/>
      <c r="CU520" s="7"/>
      <c r="CV520" s="7"/>
      <c r="CW520" s="7"/>
      <c r="CX520" s="7"/>
      <c r="CY520" s="191"/>
      <c r="CZ520" s="191"/>
      <c r="DA520" s="191"/>
      <c r="DB520" s="27"/>
    </row>
    <row r="521" spans="1:106" s="24" customFormat="1" ht="3.75" customHeight="1">
      <c r="A521" s="209"/>
      <c r="B521" s="211"/>
      <c r="D521" s="27"/>
      <c r="E521" s="27"/>
      <c r="F521" s="27"/>
      <c r="G521" s="27"/>
      <c r="I521" s="214"/>
      <c r="J521" s="214"/>
      <c r="K521" s="7"/>
      <c r="L521" s="7"/>
      <c r="M521" s="7"/>
      <c r="N521" s="7"/>
      <c r="O521" s="100"/>
      <c r="P521" s="100"/>
      <c r="Q521" s="100"/>
      <c r="R521" s="100"/>
      <c r="S521" s="100"/>
      <c r="T521" s="212"/>
      <c r="U521" s="212"/>
      <c r="V521" s="212"/>
      <c r="W521" s="212"/>
      <c r="X521" s="116"/>
      <c r="Y521" s="116"/>
      <c r="Z521" s="116"/>
      <c r="AA521" s="215"/>
      <c r="AB521" s="215"/>
      <c r="AC521" s="215"/>
      <c r="AD521" s="215"/>
      <c r="AE521" s="215"/>
      <c r="AF521" s="213"/>
      <c r="AG521" s="215"/>
      <c r="AH521" s="116"/>
      <c r="AI521" s="116"/>
      <c r="AJ521" s="116"/>
      <c r="AK521" s="116"/>
      <c r="AL521" s="191"/>
      <c r="AM521" s="191"/>
      <c r="AN521" s="191"/>
      <c r="AO521" s="191"/>
      <c r="AP521" s="191"/>
      <c r="AQ521" s="191"/>
      <c r="AR521" s="100"/>
      <c r="AS521" s="191"/>
      <c r="AT521" s="191"/>
      <c r="AU521" s="191"/>
      <c r="AV521" s="191"/>
      <c r="AW521" s="191"/>
      <c r="AX521" s="191"/>
      <c r="AY521" s="191"/>
      <c r="AZ521" s="191"/>
      <c r="BA521" s="191"/>
      <c r="BB521" s="191"/>
      <c r="BC521" s="191"/>
      <c r="BD521" s="191"/>
      <c r="BE521" s="191"/>
      <c r="BF521" s="191"/>
      <c r="BG521" s="191"/>
      <c r="BH521" s="191"/>
      <c r="BI521" s="191"/>
      <c r="BJ521" s="191"/>
      <c r="BK521" s="191"/>
      <c r="BL521" s="191"/>
      <c r="BM521" s="191"/>
      <c r="BN521" s="191"/>
      <c r="BO521" s="191"/>
      <c r="BP521" s="191"/>
      <c r="BQ521" s="191"/>
      <c r="BR521" s="191"/>
      <c r="BS521" s="191"/>
      <c r="BT521" s="191"/>
      <c r="BU521" s="191"/>
      <c r="BV521" s="191"/>
      <c r="BW521" s="191"/>
      <c r="BX521" s="191"/>
      <c r="BY521" s="191"/>
      <c r="BZ521" s="191"/>
      <c r="CA521" s="191"/>
      <c r="CB521" s="191"/>
      <c r="CC521" s="191"/>
      <c r="CD521" s="191"/>
      <c r="CE521" s="191"/>
      <c r="CF521" s="191"/>
      <c r="CG521" s="191"/>
      <c r="CH521" s="191"/>
      <c r="CI521" s="191"/>
      <c r="CJ521" s="191"/>
      <c r="CK521" s="191"/>
      <c r="CL521" s="191"/>
      <c r="CM521" s="191"/>
      <c r="CN521" s="191"/>
      <c r="CO521" s="191"/>
      <c r="CP521" s="191"/>
      <c r="CQ521" s="191"/>
      <c r="CR521" s="191"/>
      <c r="CS521" s="191"/>
      <c r="CT521" s="7"/>
      <c r="CU521" s="7"/>
      <c r="CV521" s="7"/>
      <c r="CW521" s="7"/>
      <c r="CX521" s="7"/>
      <c r="CY521" s="191"/>
      <c r="CZ521" s="191"/>
      <c r="DA521" s="191"/>
      <c r="DB521" s="27"/>
    </row>
    <row r="522" spans="1:106" s="24" customFormat="1" ht="12.75" customHeight="1">
      <c r="A522" s="209"/>
      <c r="B522" s="211" t="s">
        <v>237</v>
      </c>
      <c r="C522" s="540"/>
      <c r="D522" s="540"/>
      <c r="E522" s="540"/>
      <c r="F522" s="540"/>
      <c r="G522" s="540"/>
      <c r="I522" s="550" t="s">
        <v>322</v>
      </c>
      <c r="J522" s="551"/>
      <c r="K522" s="7"/>
      <c r="L522" s="549"/>
      <c r="M522" s="549"/>
      <c r="N522" s="549"/>
      <c r="O522" s="549"/>
      <c r="P522" s="547"/>
      <c r="Q522" s="547"/>
      <c r="R522" s="547"/>
      <c r="S522" s="547"/>
      <c r="T522" s="212"/>
      <c r="U522" s="548"/>
      <c r="V522" s="548"/>
      <c r="W522" s="548"/>
      <c r="X522" s="548"/>
      <c r="Y522" s="548"/>
      <c r="Z522" s="116"/>
      <c r="AA522" s="548"/>
      <c r="AB522" s="548"/>
      <c r="AC522" s="548"/>
      <c r="AD522" s="548"/>
      <c r="AE522" s="548"/>
      <c r="AF522" s="213"/>
      <c r="AG522" s="582">
        <f>+O522-(U522+AA522)</f>
        <v>0</v>
      </c>
      <c r="AH522" s="582"/>
      <c r="AI522" s="582"/>
      <c r="AJ522" s="582"/>
      <c r="AK522" s="582"/>
      <c r="AL522" s="191"/>
      <c r="AM522" s="191"/>
      <c r="AN522" s="191"/>
      <c r="AO522" s="191"/>
      <c r="AP522" s="191"/>
      <c r="AQ522" s="191"/>
      <c r="AR522" s="100"/>
      <c r="AS522" s="191"/>
      <c r="AT522" s="191"/>
      <c r="AU522" s="191"/>
      <c r="AV522" s="191"/>
      <c r="AW522" s="191"/>
      <c r="AX522" s="191"/>
      <c r="AY522" s="191"/>
      <c r="AZ522" s="191"/>
      <c r="BA522" s="191"/>
      <c r="BB522" s="191"/>
      <c r="BC522" s="191"/>
      <c r="BD522" s="191"/>
      <c r="BE522" s="191"/>
      <c r="BF522" s="191"/>
      <c r="BG522" s="191"/>
      <c r="BH522" s="191"/>
      <c r="BI522" s="191"/>
      <c r="BJ522" s="191"/>
      <c r="BK522" s="191"/>
      <c r="BL522" s="191"/>
      <c r="BM522" s="191"/>
      <c r="BN522" s="191"/>
      <c r="BO522" s="191"/>
      <c r="BP522" s="191"/>
      <c r="BQ522" s="191"/>
      <c r="BR522" s="191"/>
      <c r="BS522" s="191"/>
      <c r="BT522" s="191"/>
      <c r="BU522" s="191"/>
      <c r="BV522" s="191"/>
      <c r="BW522" s="191"/>
      <c r="BX522" s="191"/>
      <c r="BY522" s="191"/>
      <c r="BZ522" s="191"/>
      <c r="CA522" s="191"/>
      <c r="CB522" s="191"/>
      <c r="CC522" s="191"/>
      <c r="CD522" s="191"/>
      <c r="CE522" s="191"/>
      <c r="CF522" s="191"/>
      <c r="CG522" s="191"/>
      <c r="CH522" s="191"/>
      <c r="CI522" s="191"/>
      <c r="CJ522" s="191"/>
      <c r="CK522" s="191"/>
      <c r="CL522" s="191"/>
      <c r="CM522" s="191"/>
      <c r="CN522" s="191"/>
      <c r="CO522" s="191"/>
      <c r="CP522" s="191"/>
      <c r="CQ522" s="191"/>
      <c r="CR522" s="191"/>
      <c r="CS522" s="191"/>
      <c r="CT522" s="7"/>
      <c r="CU522" s="7"/>
      <c r="CV522" s="7"/>
      <c r="CW522" s="7"/>
      <c r="CX522" s="7"/>
      <c r="CY522" s="191"/>
      <c r="CZ522" s="191"/>
      <c r="DA522" s="191"/>
      <c r="DB522" s="27"/>
    </row>
    <row r="523" spans="1:106" s="24" customFormat="1" ht="3.75" customHeight="1">
      <c r="A523" s="209"/>
      <c r="B523" s="211"/>
      <c r="D523" s="27"/>
      <c r="E523" s="27"/>
      <c r="F523" s="27"/>
      <c r="G523" s="27"/>
      <c r="I523" s="613"/>
      <c r="J523" s="614"/>
      <c r="K523" s="7"/>
      <c r="L523" s="7"/>
      <c r="M523" s="7"/>
      <c r="N523" s="7"/>
      <c r="O523" s="100"/>
      <c r="P523" s="100"/>
      <c r="Q523" s="100"/>
      <c r="R523" s="100"/>
      <c r="S523" s="100"/>
      <c r="T523" s="212"/>
      <c r="U523" s="212"/>
      <c r="V523" s="212"/>
      <c r="W523" s="212"/>
      <c r="X523" s="116"/>
      <c r="Y523" s="116"/>
      <c r="Z523" s="116"/>
      <c r="AA523" s="215"/>
      <c r="AB523" s="215"/>
      <c r="AC523" s="215"/>
      <c r="AD523" s="215"/>
      <c r="AE523" s="215"/>
      <c r="AF523" s="213"/>
      <c r="AG523" s="215"/>
      <c r="AH523" s="116"/>
      <c r="AI523" s="116"/>
      <c r="AJ523" s="116"/>
      <c r="AK523" s="116"/>
      <c r="AL523" s="7"/>
      <c r="AM523" s="7"/>
      <c r="AN523" s="7"/>
      <c r="AO523" s="7"/>
      <c r="AP523" s="7"/>
      <c r="AQ523" s="7"/>
      <c r="AR523" s="7"/>
      <c r="AS523" s="7"/>
      <c r="AT523" s="7"/>
      <c r="AU523" s="7"/>
      <c r="AV523" s="7"/>
      <c r="AW523" s="7"/>
      <c r="AX523" s="7"/>
      <c r="AY523" s="7"/>
      <c r="AZ523" s="7"/>
      <c r="BA523" s="7"/>
      <c r="BB523" s="7"/>
      <c r="BC523" s="7"/>
      <c r="BD523" s="7"/>
      <c r="BE523" s="7"/>
      <c r="BF523" s="7"/>
      <c r="BG523" s="7"/>
      <c r="BH523" s="7"/>
      <c r="BI523" s="7"/>
      <c r="BJ523" s="7"/>
      <c r="BK523" s="7"/>
      <c r="BL523" s="7"/>
      <c r="BM523" s="7"/>
      <c r="BN523" s="7"/>
      <c r="BO523" s="7"/>
      <c r="BP523" s="7"/>
      <c r="BQ523" s="7"/>
      <c r="BR523" s="7"/>
      <c r="BS523" s="7"/>
      <c r="BT523" s="7"/>
      <c r="BU523" s="7"/>
      <c r="BV523" s="7"/>
      <c r="BW523" s="7"/>
      <c r="BX523" s="7"/>
      <c r="BY523" s="7"/>
      <c r="BZ523" s="7"/>
      <c r="CA523" s="7"/>
      <c r="CB523" s="7"/>
      <c r="CC523" s="7"/>
      <c r="CD523" s="7"/>
      <c r="CE523" s="7"/>
      <c r="CF523" s="7"/>
      <c r="CG523" s="7"/>
      <c r="CH523" s="7"/>
      <c r="CI523" s="7"/>
      <c r="CJ523" s="7"/>
      <c r="CK523" s="7"/>
      <c r="CL523" s="7"/>
      <c r="CM523" s="7"/>
      <c r="CN523" s="7"/>
      <c r="CO523" s="7"/>
      <c r="CP523" s="7"/>
      <c r="CQ523" s="7"/>
      <c r="CR523" s="7"/>
      <c r="CS523" s="7"/>
      <c r="CT523" s="7"/>
      <c r="CU523" s="7"/>
      <c r="CV523" s="7"/>
      <c r="CW523" s="7"/>
      <c r="CX523" s="7"/>
      <c r="CY523" s="191"/>
      <c r="CZ523" s="191"/>
      <c r="DA523" s="191"/>
      <c r="DB523" s="27"/>
    </row>
    <row r="524" spans="1:106" s="24" customFormat="1" ht="12.75" customHeight="1">
      <c r="A524" s="209"/>
      <c r="B524" s="211" t="s">
        <v>239</v>
      </c>
      <c r="C524" s="540" t="s">
        <v>291</v>
      </c>
      <c r="D524" s="540"/>
      <c r="E524" s="540"/>
      <c r="F524" s="540"/>
      <c r="G524" s="540"/>
      <c r="I524" s="550" t="s">
        <v>323</v>
      </c>
      <c r="J524" s="551"/>
      <c r="K524" s="7"/>
      <c r="L524" s="549"/>
      <c r="M524" s="549"/>
      <c r="N524" s="549"/>
      <c r="O524" s="549"/>
      <c r="P524" s="547"/>
      <c r="Q524" s="547"/>
      <c r="R524" s="547"/>
      <c r="S524" s="547"/>
      <c r="T524" s="212"/>
      <c r="U524" s="548"/>
      <c r="V524" s="548"/>
      <c r="W524" s="548"/>
      <c r="X524" s="548"/>
      <c r="Y524" s="548"/>
      <c r="Z524" s="116"/>
      <c r="AA524" s="548"/>
      <c r="AB524" s="548"/>
      <c r="AC524" s="548"/>
      <c r="AD524" s="548"/>
      <c r="AE524" s="548"/>
      <c r="AF524" s="213"/>
      <c r="AG524" s="582">
        <f>+O524-(U524+AA524)</f>
        <v>0</v>
      </c>
      <c r="AH524" s="582"/>
      <c r="AI524" s="582"/>
      <c r="AJ524" s="582"/>
      <c r="AK524" s="582"/>
      <c r="AL524" s="191"/>
      <c r="AM524" s="191"/>
      <c r="AN524" s="191"/>
      <c r="AO524" s="191"/>
      <c r="AP524" s="191"/>
      <c r="AQ524" s="191"/>
      <c r="AR524" s="100"/>
      <c r="AS524" s="191"/>
      <c r="AT524" s="191"/>
      <c r="AU524" s="191"/>
      <c r="AV524" s="191"/>
      <c r="AW524" s="191"/>
      <c r="AX524" s="191"/>
      <c r="AY524" s="191"/>
      <c r="AZ524" s="191"/>
      <c r="BA524" s="191"/>
      <c r="BB524" s="191"/>
      <c r="BC524" s="191"/>
      <c r="BD524" s="191"/>
      <c r="BE524" s="191"/>
      <c r="BF524" s="191"/>
      <c r="BG524" s="191"/>
      <c r="BH524" s="191"/>
      <c r="BI524" s="191"/>
      <c r="BJ524" s="191"/>
      <c r="BK524" s="191"/>
      <c r="BL524" s="191"/>
      <c r="BM524" s="191"/>
      <c r="BN524" s="191"/>
      <c r="BO524" s="191"/>
      <c r="BP524" s="191"/>
      <c r="BQ524" s="191"/>
      <c r="BR524" s="191"/>
      <c r="BS524" s="191"/>
      <c r="BT524" s="191"/>
      <c r="BU524" s="191"/>
      <c r="BV524" s="191"/>
      <c r="BW524" s="191"/>
      <c r="BX524" s="191"/>
      <c r="BY524" s="191"/>
      <c r="BZ524" s="191"/>
      <c r="CA524" s="191"/>
      <c r="CB524" s="191"/>
      <c r="CC524" s="191"/>
      <c r="CD524" s="191"/>
      <c r="CE524" s="191"/>
      <c r="CF524" s="191"/>
      <c r="CG524" s="191"/>
      <c r="CH524" s="191"/>
      <c r="CI524" s="191"/>
      <c r="CJ524" s="191"/>
      <c r="CK524" s="191"/>
      <c r="CL524" s="191"/>
      <c r="CM524" s="191"/>
      <c r="CN524" s="191"/>
      <c r="CO524" s="191"/>
      <c r="CP524" s="191"/>
      <c r="CQ524" s="191"/>
      <c r="CR524" s="191"/>
      <c r="CS524" s="191"/>
      <c r="CT524" s="7"/>
      <c r="CU524" s="7"/>
      <c r="CV524" s="7"/>
      <c r="CW524" s="7"/>
      <c r="CX524" s="7"/>
      <c r="CY524" s="191"/>
      <c r="CZ524" s="191"/>
      <c r="DA524" s="191"/>
      <c r="DB524" s="27"/>
    </row>
    <row r="525" spans="1:106" s="24" customFormat="1" ht="3.75" customHeight="1">
      <c r="A525" s="209"/>
      <c r="B525" s="211"/>
      <c r="D525" s="27"/>
      <c r="E525" s="27"/>
      <c r="F525" s="27"/>
      <c r="G525" s="27"/>
      <c r="I525" s="613"/>
      <c r="J525" s="614"/>
      <c r="K525" s="7"/>
      <c r="L525" s="7"/>
      <c r="M525" s="7"/>
      <c r="N525" s="7"/>
      <c r="O525" s="100"/>
      <c r="P525" s="100"/>
      <c r="Q525" s="100"/>
      <c r="R525" s="100"/>
      <c r="S525" s="100"/>
      <c r="T525" s="212"/>
      <c r="U525" s="212"/>
      <c r="V525" s="212"/>
      <c r="W525" s="212"/>
      <c r="X525" s="116"/>
      <c r="Y525" s="116"/>
      <c r="Z525" s="116"/>
      <c r="AA525" s="215"/>
      <c r="AB525" s="215"/>
      <c r="AC525" s="215"/>
      <c r="AD525" s="215"/>
      <c r="AE525" s="215"/>
      <c r="AF525" s="213"/>
      <c r="AG525" s="215"/>
      <c r="AH525" s="116"/>
      <c r="AI525" s="116"/>
      <c r="AJ525" s="116"/>
      <c r="AK525" s="116"/>
      <c r="AL525" s="191"/>
      <c r="AM525" s="191"/>
      <c r="AN525" s="7"/>
      <c r="AO525" s="7"/>
      <c r="AP525" s="7"/>
      <c r="AQ525" s="7"/>
      <c r="AR525" s="7"/>
      <c r="AS525" s="191"/>
      <c r="AT525" s="191"/>
      <c r="AU525" s="191"/>
      <c r="AV525" s="191"/>
      <c r="AW525" s="191"/>
      <c r="AX525" s="191"/>
      <c r="AY525" s="191"/>
      <c r="AZ525" s="191"/>
      <c r="BA525" s="191"/>
      <c r="BB525" s="191"/>
      <c r="BC525" s="191"/>
      <c r="BD525" s="191"/>
      <c r="BE525" s="191"/>
      <c r="BF525" s="191"/>
      <c r="BG525" s="191"/>
      <c r="BH525" s="191"/>
      <c r="BI525" s="191"/>
      <c r="BJ525" s="191"/>
      <c r="BK525" s="191"/>
      <c r="BL525" s="191"/>
      <c r="BM525" s="191"/>
      <c r="BN525" s="191"/>
      <c r="BO525" s="191"/>
      <c r="BP525" s="191"/>
      <c r="BQ525" s="191"/>
      <c r="BR525" s="191"/>
      <c r="BS525" s="191"/>
      <c r="BT525" s="191"/>
      <c r="BU525" s="191"/>
      <c r="BV525" s="191"/>
      <c r="BW525" s="191"/>
      <c r="BX525" s="191"/>
      <c r="BY525" s="191"/>
      <c r="BZ525" s="191"/>
      <c r="CA525" s="191"/>
      <c r="CB525" s="191"/>
      <c r="CC525" s="191"/>
      <c r="CD525" s="191"/>
      <c r="CE525" s="191"/>
      <c r="CF525" s="191"/>
      <c r="CG525" s="191"/>
      <c r="CH525" s="191"/>
      <c r="CI525" s="191"/>
      <c r="CJ525" s="191"/>
      <c r="CK525" s="191"/>
      <c r="CL525" s="191"/>
      <c r="CM525" s="191"/>
      <c r="CN525" s="191"/>
      <c r="CO525" s="191"/>
      <c r="CP525" s="191"/>
      <c r="CQ525" s="191"/>
      <c r="CR525" s="191"/>
      <c r="CS525" s="191"/>
      <c r="CT525" s="7"/>
      <c r="CU525" s="7"/>
      <c r="CV525" s="7"/>
      <c r="CW525" s="7"/>
      <c r="CX525" s="7"/>
      <c r="CY525" s="191"/>
      <c r="CZ525" s="191"/>
      <c r="DA525" s="191"/>
      <c r="DB525" s="27"/>
    </row>
    <row r="526" spans="1:106" s="24" customFormat="1" ht="12.75" customHeight="1">
      <c r="A526" s="209"/>
      <c r="B526" s="211" t="s">
        <v>241</v>
      </c>
      <c r="C526" s="220" t="s">
        <v>324</v>
      </c>
      <c r="D526" s="220"/>
      <c r="E526" s="220"/>
      <c r="F526" s="220"/>
      <c r="G526" s="220"/>
      <c r="I526" s="615" t="s">
        <v>325</v>
      </c>
      <c r="J526" s="616"/>
      <c r="K526" s="7"/>
      <c r="L526" s="549"/>
      <c r="M526" s="549"/>
      <c r="N526" s="549"/>
      <c r="O526" s="549"/>
      <c r="P526" s="547"/>
      <c r="Q526" s="547"/>
      <c r="R526" s="547"/>
      <c r="S526" s="547"/>
      <c r="T526" s="212"/>
      <c r="U526" s="548"/>
      <c r="V526" s="548"/>
      <c r="W526" s="548"/>
      <c r="X526" s="548"/>
      <c r="Y526" s="548"/>
      <c r="Z526" s="116"/>
      <c r="AA526" s="548"/>
      <c r="AB526" s="548"/>
      <c r="AC526" s="548"/>
      <c r="AD526" s="548"/>
      <c r="AE526" s="548"/>
      <c r="AF526" s="213"/>
      <c r="AG526" s="582">
        <f>+O526-(U526+AA526)</f>
        <v>0</v>
      </c>
      <c r="AH526" s="582"/>
      <c r="AI526" s="582"/>
      <c r="AJ526" s="582"/>
      <c r="AK526" s="582"/>
      <c r="AL526" s="191"/>
      <c r="AM526" s="191"/>
      <c r="AN526" s="191"/>
      <c r="AO526" s="191"/>
      <c r="AP526" s="191"/>
      <c r="AQ526" s="191"/>
      <c r="AR526" s="100"/>
      <c r="AS526" s="191"/>
      <c r="AT526" s="191"/>
      <c r="AU526" s="191"/>
      <c r="AV526" s="191"/>
      <c r="AW526" s="191"/>
      <c r="AX526" s="191"/>
      <c r="AY526" s="191"/>
      <c r="AZ526" s="191"/>
      <c r="BA526" s="191"/>
      <c r="BB526" s="191"/>
      <c r="BC526" s="191"/>
      <c r="BD526" s="191"/>
      <c r="BE526" s="191"/>
      <c r="BF526" s="191"/>
      <c r="BG526" s="191"/>
      <c r="BH526" s="191"/>
      <c r="BI526" s="191"/>
      <c r="BJ526" s="191"/>
      <c r="BK526" s="191"/>
      <c r="BL526" s="191"/>
      <c r="BM526" s="191"/>
      <c r="BN526" s="191"/>
      <c r="BO526" s="191"/>
      <c r="BP526" s="191"/>
      <c r="BQ526" s="191"/>
      <c r="BR526" s="191"/>
      <c r="BS526" s="191"/>
      <c r="BT526" s="191"/>
      <c r="BU526" s="191"/>
      <c r="BV526" s="191"/>
      <c r="BW526" s="191"/>
      <c r="BX526" s="191"/>
      <c r="BY526" s="191"/>
      <c r="BZ526" s="191"/>
      <c r="CA526" s="191"/>
      <c r="CB526" s="191"/>
      <c r="CC526" s="191"/>
      <c r="CD526" s="191"/>
      <c r="CE526" s="191"/>
      <c r="CF526" s="191"/>
      <c r="CG526" s="191"/>
      <c r="CH526" s="191"/>
      <c r="CI526" s="191"/>
      <c r="CJ526" s="191"/>
      <c r="CK526" s="191"/>
      <c r="CL526" s="191"/>
      <c r="CM526" s="191"/>
      <c r="CN526" s="191"/>
      <c r="CO526" s="191"/>
      <c r="CP526" s="191"/>
      <c r="CQ526" s="191"/>
      <c r="CR526" s="191"/>
      <c r="CS526" s="191"/>
      <c r="CT526" s="7"/>
      <c r="CU526" s="7"/>
      <c r="CV526" s="7"/>
      <c r="CW526" s="7"/>
      <c r="CX526" s="7"/>
      <c r="CY526" s="191"/>
      <c r="CZ526" s="191"/>
      <c r="DA526" s="191"/>
      <c r="DB526" s="27"/>
    </row>
    <row r="527" spans="1:106" s="24" customFormat="1" ht="12.75" customHeight="1">
      <c r="A527" s="209"/>
      <c r="B527" s="211"/>
      <c r="C527" s="38"/>
      <c r="D527" s="38"/>
      <c r="E527" s="38"/>
      <c r="F527" s="38"/>
      <c r="G527" s="38"/>
      <c r="I527" s="224"/>
      <c r="J527" s="225"/>
      <c r="K527" s="7"/>
      <c r="L527" s="226"/>
      <c r="M527" s="226"/>
      <c r="N527" s="226"/>
      <c r="O527" s="226"/>
      <c r="P527" s="95"/>
      <c r="Q527" s="95"/>
      <c r="R527" s="95"/>
      <c r="S527" s="95"/>
      <c r="T527" s="212"/>
      <c r="U527" s="28"/>
      <c r="V527" s="28"/>
      <c r="W527" s="28"/>
      <c r="X527" s="28"/>
      <c r="Y527" s="28"/>
      <c r="Z527" s="116"/>
      <c r="AA527" s="28"/>
      <c r="AB527" s="28"/>
      <c r="AC527" s="28"/>
      <c r="AD527" s="28"/>
      <c r="AE527" s="28"/>
      <c r="AF527" s="213"/>
      <c r="AG527" s="218"/>
      <c r="AH527" s="218"/>
      <c r="AI527" s="218"/>
      <c r="AJ527" s="218"/>
      <c r="AK527" s="218"/>
      <c r="AL527" s="191"/>
      <c r="AM527" s="191"/>
      <c r="AN527" s="191"/>
      <c r="AO527" s="191"/>
      <c r="AP527" s="191"/>
      <c r="AQ527" s="191"/>
      <c r="AR527" s="100"/>
      <c r="AS527" s="191"/>
      <c r="AT527" s="191"/>
      <c r="AU527" s="191"/>
      <c r="AV527" s="191"/>
      <c r="AW527" s="191"/>
      <c r="AX527" s="191"/>
      <c r="AY527" s="191"/>
      <c r="AZ527" s="191"/>
      <c r="BA527" s="191"/>
      <c r="BB527" s="191"/>
      <c r="BC527" s="191"/>
      <c r="BD527" s="191"/>
      <c r="BE527" s="191"/>
      <c r="BF527" s="191"/>
      <c r="BG527" s="191"/>
      <c r="BH527" s="191"/>
      <c r="BI527" s="191"/>
      <c r="BJ527" s="191"/>
      <c r="BK527" s="191"/>
      <c r="BL527" s="191"/>
      <c r="BM527" s="191"/>
      <c r="BN527" s="191"/>
      <c r="BO527" s="191"/>
      <c r="BP527" s="191"/>
      <c r="BQ527" s="191"/>
      <c r="BR527" s="191"/>
      <c r="BS527" s="191"/>
      <c r="BT527" s="191"/>
      <c r="BU527" s="191"/>
      <c r="BV527" s="191"/>
      <c r="BW527" s="191"/>
      <c r="BX527" s="191"/>
      <c r="BY527" s="191"/>
      <c r="BZ527" s="191"/>
      <c r="CA527" s="191"/>
      <c r="CB527" s="191"/>
      <c r="CC527" s="191"/>
      <c r="CD527" s="191"/>
      <c r="CE527" s="191"/>
      <c r="CF527" s="191"/>
      <c r="CG527" s="191"/>
      <c r="CH527" s="191"/>
      <c r="CI527" s="191"/>
      <c r="CJ527" s="191"/>
      <c r="CK527" s="191"/>
      <c r="CL527" s="191"/>
      <c r="CM527" s="191"/>
      <c r="CN527" s="191"/>
      <c r="CO527" s="191"/>
      <c r="CP527" s="191"/>
      <c r="CQ527" s="191"/>
      <c r="CR527" s="191"/>
      <c r="CS527" s="191"/>
      <c r="CT527" s="7"/>
      <c r="CU527" s="7"/>
      <c r="CV527" s="7"/>
      <c r="CW527" s="7"/>
      <c r="CX527" s="7"/>
      <c r="CY527" s="191"/>
      <c r="CZ527" s="191"/>
      <c r="DA527" s="191"/>
      <c r="DB527" s="27"/>
    </row>
    <row r="528" spans="1:106" s="24" customFormat="1" ht="12.75" customHeight="1">
      <c r="A528" s="209"/>
      <c r="B528" s="211"/>
      <c r="C528" s="38"/>
      <c r="D528" s="38"/>
      <c r="E528" s="38"/>
      <c r="F528" s="38"/>
      <c r="G528" s="38"/>
      <c r="I528" s="224"/>
      <c r="J528" s="225"/>
      <c r="K528" s="7"/>
      <c r="L528" s="226"/>
      <c r="M528" s="226"/>
      <c r="N528" s="226"/>
      <c r="O528" s="226"/>
      <c r="P528" s="95"/>
      <c r="Q528" s="95"/>
      <c r="R528" s="95"/>
      <c r="S528" s="95"/>
      <c r="T528" s="212"/>
      <c r="U528" s="28"/>
      <c r="V528" s="28"/>
      <c r="W528" s="28"/>
      <c r="X528" s="28"/>
      <c r="Y528" s="28"/>
      <c r="Z528" s="116"/>
      <c r="AA528" s="28"/>
      <c r="AB528" s="28"/>
      <c r="AC528" s="28"/>
      <c r="AD528" s="28"/>
      <c r="AE528" s="28"/>
      <c r="AF528" s="213"/>
      <c r="AG528" s="218"/>
      <c r="AH528" s="218"/>
      <c r="AI528" s="218"/>
      <c r="AJ528" s="218"/>
      <c r="AK528" s="218"/>
      <c r="AL528" s="191"/>
      <c r="AM528" s="191"/>
      <c r="AN528" s="191"/>
      <c r="AO528" s="191"/>
      <c r="AP528" s="191"/>
      <c r="AQ528" s="191"/>
      <c r="AR528" s="100"/>
      <c r="AS528" s="191"/>
      <c r="AT528" s="191"/>
      <c r="AU528" s="191"/>
      <c r="AV528" s="191"/>
      <c r="AW528" s="191"/>
      <c r="AX528" s="191"/>
      <c r="AY528" s="191"/>
      <c r="AZ528" s="191"/>
      <c r="BA528" s="191"/>
      <c r="BB528" s="191"/>
      <c r="BC528" s="191"/>
      <c r="BD528" s="191"/>
      <c r="BE528" s="191"/>
      <c r="BF528" s="191"/>
      <c r="BG528" s="191"/>
      <c r="BH528" s="191"/>
      <c r="BI528" s="191"/>
      <c r="BJ528" s="191"/>
      <c r="BK528" s="191"/>
      <c r="BL528" s="191"/>
      <c r="BM528" s="191"/>
      <c r="BN528" s="191"/>
      <c r="BO528" s="191"/>
      <c r="BP528" s="191"/>
      <c r="BQ528" s="191"/>
      <c r="BR528" s="191"/>
      <c r="BS528" s="191"/>
      <c r="BT528" s="191"/>
      <c r="BU528" s="191"/>
      <c r="BV528" s="191"/>
      <c r="BW528" s="191"/>
      <c r="BX528" s="191"/>
      <c r="BY528" s="191"/>
      <c r="BZ528" s="191"/>
      <c r="CA528" s="191"/>
      <c r="CB528" s="191"/>
      <c r="CC528" s="191"/>
      <c r="CD528" s="191"/>
      <c r="CE528" s="191"/>
      <c r="CF528" s="191"/>
      <c r="CG528" s="191"/>
      <c r="CH528" s="191"/>
      <c r="CI528" s="191"/>
      <c r="CJ528" s="191"/>
      <c r="CK528" s="191"/>
      <c r="CL528" s="191"/>
      <c r="CM528" s="191"/>
      <c r="CN528" s="191"/>
      <c r="CO528" s="191"/>
      <c r="CP528" s="191"/>
      <c r="CQ528" s="191"/>
      <c r="CR528" s="191"/>
      <c r="CS528" s="191"/>
      <c r="CT528" s="7"/>
      <c r="CU528" s="7"/>
      <c r="CV528" s="7"/>
      <c r="CW528" s="7"/>
      <c r="CX528" s="7"/>
      <c r="CY528" s="191"/>
      <c r="CZ528" s="191"/>
      <c r="DA528" s="191"/>
      <c r="DB528" s="27"/>
    </row>
    <row r="529" spans="1:106" s="24" customFormat="1" ht="12.75" customHeight="1">
      <c r="A529" s="209"/>
      <c r="B529" s="211"/>
      <c r="C529" s="38"/>
      <c r="D529" s="38"/>
      <c r="E529" s="38"/>
      <c r="F529" s="38"/>
      <c r="G529" s="38"/>
      <c r="I529" s="224"/>
      <c r="J529" s="225"/>
      <c r="K529" s="7"/>
      <c r="L529" s="226"/>
      <c r="M529" s="226"/>
      <c r="N529" s="226"/>
      <c r="O529" s="226"/>
      <c r="P529" s="95"/>
      <c r="Q529" s="95"/>
      <c r="R529" s="95"/>
      <c r="S529" s="95"/>
      <c r="T529" s="212"/>
      <c r="U529" s="28"/>
      <c r="V529" s="28"/>
      <c r="W529" s="28"/>
      <c r="X529" s="28"/>
      <c r="Y529" s="28"/>
      <c r="Z529" s="116"/>
      <c r="AA529" s="28"/>
      <c r="AB529" s="28"/>
      <c r="AC529" s="28"/>
      <c r="AD529" s="28"/>
      <c r="AE529" s="28"/>
      <c r="AF529" s="213"/>
      <c r="AG529" s="218"/>
      <c r="AH529" s="218"/>
      <c r="AI529" s="218"/>
      <c r="AJ529" s="218"/>
      <c r="AK529" s="218"/>
      <c r="AL529" s="191"/>
      <c r="AM529" s="191"/>
      <c r="AN529" s="191"/>
      <c r="AO529" s="191"/>
      <c r="AP529" s="191"/>
      <c r="AQ529" s="191"/>
      <c r="AR529" s="100"/>
      <c r="AS529" s="191"/>
      <c r="AT529" s="191"/>
      <c r="AU529" s="191"/>
      <c r="AV529" s="191"/>
      <c r="AW529" s="191"/>
      <c r="AX529" s="191"/>
      <c r="AY529" s="191"/>
      <c r="AZ529" s="191"/>
      <c r="BA529" s="191"/>
      <c r="BB529" s="191"/>
      <c r="BC529" s="191"/>
      <c r="BD529" s="191"/>
      <c r="BE529" s="191"/>
      <c r="BF529" s="191"/>
      <c r="BG529" s="191"/>
      <c r="BH529" s="191"/>
      <c r="BI529" s="191"/>
      <c r="BJ529" s="191"/>
      <c r="BK529" s="191"/>
      <c r="BL529" s="191"/>
      <c r="BM529" s="191"/>
      <c r="BN529" s="191"/>
      <c r="BO529" s="191"/>
      <c r="BP529" s="191"/>
      <c r="BQ529" s="191"/>
      <c r="BR529" s="191"/>
      <c r="BS529" s="191"/>
      <c r="BT529" s="191"/>
      <c r="BU529" s="191"/>
      <c r="BV529" s="191"/>
      <c r="BW529" s="191"/>
      <c r="BX529" s="191"/>
      <c r="BY529" s="191"/>
      <c r="BZ529" s="191"/>
      <c r="CA529" s="191"/>
      <c r="CB529" s="191"/>
      <c r="CC529" s="191"/>
      <c r="CD529" s="191"/>
      <c r="CE529" s="191"/>
      <c r="CF529" s="191"/>
      <c r="CG529" s="191"/>
      <c r="CH529" s="191"/>
      <c r="CI529" s="191"/>
      <c r="CJ529" s="191"/>
      <c r="CK529" s="191"/>
      <c r="CL529" s="191"/>
      <c r="CM529" s="191"/>
      <c r="CN529" s="191"/>
      <c r="CO529" s="191"/>
      <c r="CP529" s="191"/>
      <c r="CQ529" s="191"/>
      <c r="CR529" s="191"/>
      <c r="CS529" s="191"/>
      <c r="CT529" s="7"/>
      <c r="CU529" s="7"/>
      <c r="CV529" s="7"/>
      <c r="CW529" s="7"/>
      <c r="CX529" s="7"/>
      <c r="CY529" s="191"/>
      <c r="CZ529" s="191"/>
      <c r="DA529" s="191"/>
      <c r="DB529" s="27"/>
    </row>
    <row r="530" spans="1:106" s="24" customFormat="1" ht="16.5" customHeight="1">
      <c r="A530" s="209"/>
      <c r="B530" s="211"/>
      <c r="C530" s="38"/>
      <c r="D530" s="38"/>
      <c r="E530" s="38"/>
      <c r="F530" s="38"/>
      <c r="G530" s="38"/>
      <c r="I530" s="224"/>
      <c r="J530" s="225"/>
      <c r="K530" s="7"/>
      <c r="L530" s="226"/>
      <c r="M530" s="226"/>
      <c r="N530" s="226"/>
      <c r="O530" s="226"/>
      <c r="P530" s="95"/>
      <c r="Q530" s="95"/>
      <c r="R530" s="95"/>
      <c r="S530" s="95"/>
      <c r="T530" s="212"/>
      <c r="U530" s="28"/>
      <c r="V530" s="28"/>
      <c r="W530" s="28"/>
      <c r="X530" s="157" t="s">
        <v>159</v>
      </c>
      <c r="AB530" s="540"/>
      <c r="AC530" s="540"/>
      <c r="AD530" s="540"/>
      <c r="AE530" s="540"/>
      <c r="AF530" s="540"/>
      <c r="AG530" s="540"/>
      <c r="AH530" s="540"/>
      <c r="AI530" s="540"/>
      <c r="AJ530" s="540"/>
      <c r="AK530" s="191"/>
      <c r="AL530" s="191"/>
      <c r="AM530" s="191"/>
      <c r="AN530" s="556" t="s">
        <v>65</v>
      </c>
      <c r="AO530" s="557"/>
      <c r="AP530" s="557"/>
      <c r="AQ530" s="557"/>
      <c r="AR530" s="558"/>
      <c r="AS530" s="191"/>
      <c r="AT530" s="191"/>
      <c r="AU530" s="191"/>
      <c r="AV530" s="191"/>
      <c r="AW530" s="191"/>
      <c r="AX530" s="191"/>
      <c r="AY530" s="191"/>
      <c r="AZ530" s="191"/>
      <c r="BA530" s="191"/>
      <c r="BB530" s="191"/>
      <c r="BC530" s="191"/>
      <c r="BD530" s="191"/>
      <c r="BE530" s="191"/>
      <c r="BF530" s="191"/>
      <c r="BG530" s="191"/>
      <c r="BH530" s="191"/>
      <c r="BI530" s="191"/>
      <c r="BJ530" s="191"/>
      <c r="BK530" s="191"/>
      <c r="BL530" s="191"/>
      <c r="BM530" s="191"/>
      <c r="BN530" s="191"/>
      <c r="BO530" s="191"/>
      <c r="BP530" s="191"/>
      <c r="BQ530" s="191"/>
      <c r="BR530" s="191"/>
      <c r="BS530" s="191"/>
      <c r="BT530" s="191"/>
      <c r="BU530" s="191"/>
      <c r="BV530" s="191"/>
      <c r="BW530" s="191"/>
      <c r="BX530" s="191"/>
      <c r="BY530" s="191"/>
      <c r="BZ530" s="191"/>
      <c r="CA530" s="191"/>
      <c r="CB530" s="191"/>
      <c r="CC530" s="191"/>
      <c r="CD530" s="191"/>
      <c r="CE530" s="191"/>
      <c r="CF530" s="191"/>
      <c r="CG530" s="191"/>
      <c r="CH530" s="191"/>
      <c r="CI530" s="191"/>
      <c r="CJ530" s="191"/>
      <c r="CK530" s="191"/>
      <c r="CL530" s="191"/>
      <c r="CM530" s="191"/>
      <c r="CN530" s="191"/>
      <c r="CO530" s="191"/>
      <c r="CP530" s="191"/>
      <c r="CQ530" s="191"/>
      <c r="CR530" s="191"/>
      <c r="CS530" s="191"/>
      <c r="CT530" s="7"/>
      <c r="CU530" s="7"/>
      <c r="CV530" s="7"/>
      <c r="CW530" s="7"/>
      <c r="CX530" s="7"/>
      <c r="CY530" s="191"/>
      <c r="CZ530" s="191"/>
      <c r="DA530" s="191"/>
      <c r="DB530" s="27"/>
    </row>
    <row r="531" spans="1:106" s="24" customFormat="1" ht="16.5">
      <c r="A531" s="209"/>
      <c r="B531" s="211"/>
      <c r="C531" s="38"/>
      <c r="D531" s="38"/>
      <c r="E531" s="38"/>
      <c r="F531" s="38"/>
      <c r="G531" s="38"/>
      <c r="I531" s="224"/>
      <c r="J531" s="225"/>
      <c r="K531" s="7"/>
      <c r="L531" s="226"/>
      <c r="M531" s="226"/>
      <c r="N531" s="226"/>
      <c r="O531" s="226"/>
      <c r="P531" s="95"/>
      <c r="Q531" s="95"/>
      <c r="R531" s="95"/>
      <c r="S531" s="95"/>
      <c r="T531" s="212"/>
      <c r="U531" s="28"/>
      <c r="V531" s="28"/>
      <c r="W531" s="28"/>
      <c r="X531" s="157"/>
      <c r="AB531" s="38"/>
      <c r="AC531" s="38"/>
      <c r="AD531" s="38"/>
      <c r="AE531" s="38"/>
      <c r="AF531" s="38"/>
      <c r="AG531" s="38"/>
      <c r="AH531" s="38"/>
      <c r="AI531" s="38"/>
      <c r="AJ531" s="38"/>
      <c r="AK531" s="191"/>
      <c r="AL531" s="191"/>
      <c r="AM531" s="191"/>
      <c r="AN531" s="3"/>
      <c r="AO531" s="3"/>
      <c r="AP531" s="3"/>
      <c r="AQ531" s="3"/>
      <c r="AR531" s="3"/>
      <c r="AS531" s="191"/>
      <c r="AT531" s="191"/>
      <c r="AU531" s="191"/>
      <c r="AV531" s="191"/>
      <c r="AW531" s="191"/>
      <c r="AX531" s="191"/>
      <c r="AY531" s="191"/>
      <c r="AZ531" s="191"/>
      <c r="BA531" s="191"/>
      <c r="BB531" s="191"/>
      <c r="BC531" s="191"/>
      <c r="BD531" s="191"/>
      <c r="BE531" s="191"/>
      <c r="BF531" s="191"/>
      <c r="BG531" s="191"/>
      <c r="BH531" s="191"/>
      <c r="BI531" s="191"/>
      <c r="BJ531" s="191"/>
      <c r="BK531" s="191"/>
      <c r="BL531" s="191"/>
      <c r="BM531" s="191"/>
      <c r="BN531" s="191"/>
      <c r="BO531" s="191"/>
      <c r="BP531" s="191"/>
      <c r="BQ531" s="191"/>
      <c r="BR531" s="191"/>
      <c r="BS531" s="191"/>
      <c r="BT531" s="191"/>
      <c r="BU531" s="191"/>
      <c r="BV531" s="191"/>
      <c r="BW531" s="191"/>
      <c r="BX531" s="191"/>
      <c r="BY531" s="191"/>
      <c r="BZ531" s="191"/>
      <c r="CA531" s="191"/>
      <c r="CB531" s="191"/>
      <c r="CC531" s="191"/>
      <c r="CD531" s="191"/>
      <c r="CE531" s="191"/>
      <c r="CF531" s="191"/>
      <c r="CG531" s="191"/>
      <c r="CH531" s="191"/>
      <c r="CI531" s="191"/>
      <c r="CJ531" s="191"/>
      <c r="CK531" s="191"/>
      <c r="CL531" s="191"/>
      <c r="CM531" s="191"/>
      <c r="CN531" s="191"/>
      <c r="CO531" s="191"/>
      <c r="CP531" s="191"/>
      <c r="CQ531" s="191"/>
      <c r="CR531" s="191"/>
      <c r="CS531" s="191"/>
      <c r="CT531" s="7"/>
      <c r="CU531" s="7"/>
      <c r="CV531" s="7"/>
      <c r="CW531" s="7"/>
      <c r="CX531" s="7"/>
      <c r="CY531" s="191"/>
      <c r="CZ531" s="191"/>
      <c r="DA531" s="191"/>
      <c r="DB531" s="27"/>
    </row>
    <row r="532" spans="98:102" s="24" customFormat="1" ht="3.75" customHeight="1">
      <c r="CT532" s="7"/>
      <c r="CU532" s="7"/>
      <c r="CV532" s="7"/>
      <c r="CW532" s="7"/>
      <c r="CX532" s="7"/>
    </row>
    <row r="533" spans="1:102" s="24" customFormat="1" ht="3.75" customHeight="1">
      <c r="A533" s="32"/>
      <c r="S533" s="32"/>
      <c r="X533" s="65"/>
      <c r="Y533" s="87"/>
      <c r="Z533" s="87"/>
      <c r="AA533" s="87"/>
      <c r="AB533" s="87"/>
      <c r="AC533" s="87"/>
      <c r="AD533" s="87"/>
      <c r="AE533" s="87"/>
      <c r="AF533" s="87"/>
      <c r="AG533" s="87"/>
      <c r="AH533" s="87"/>
      <c r="AI533" s="87"/>
      <c r="AJ533" s="630" t="s">
        <v>326</v>
      </c>
      <c r="AK533" s="631"/>
      <c r="CT533" s="7"/>
      <c r="CU533" s="7"/>
      <c r="CV533" s="7"/>
      <c r="CW533" s="7"/>
      <c r="CX533" s="7"/>
    </row>
    <row r="534" spans="1:102" s="24" customFormat="1" ht="18">
      <c r="A534" s="667" t="s">
        <v>327</v>
      </c>
      <c r="B534" s="667"/>
      <c r="C534" s="667"/>
      <c r="D534" s="667"/>
      <c r="E534" s="667"/>
      <c r="F534" s="667"/>
      <c r="G534" s="667"/>
      <c r="H534" s="667"/>
      <c r="I534" s="667"/>
      <c r="J534" s="667"/>
      <c r="K534" s="667"/>
      <c r="L534" s="667"/>
      <c r="M534" s="667"/>
      <c r="N534" s="667"/>
      <c r="O534" s="667"/>
      <c r="P534" s="667"/>
      <c r="Q534" s="667"/>
      <c r="R534" s="667"/>
      <c r="S534" s="667"/>
      <c r="T534" s="667"/>
      <c r="U534" s="667"/>
      <c r="V534" s="667"/>
      <c r="X534" s="70" t="s">
        <v>69</v>
      </c>
      <c r="Y534" s="23"/>
      <c r="Z534" s="23"/>
      <c r="AA534" s="23"/>
      <c r="AB534" s="23"/>
      <c r="AC534" s="23"/>
      <c r="AD534" s="7"/>
      <c r="AE534" s="71">
        <v>2</v>
      </c>
      <c r="AF534" s="71">
        <v>0</v>
      </c>
      <c r="AG534" s="71">
        <v>0</v>
      </c>
      <c r="AH534" s="72">
        <v>4</v>
      </c>
      <c r="AI534" s="23"/>
      <c r="AJ534" s="712"/>
      <c r="AK534" s="713"/>
      <c r="CT534" s="7"/>
      <c r="CU534" s="7"/>
      <c r="CV534" s="7"/>
      <c r="CW534" s="7"/>
      <c r="CX534" s="7"/>
    </row>
    <row r="535" spans="19:102" s="24" customFormat="1" ht="3.75" customHeight="1">
      <c r="S535" s="32"/>
      <c r="X535" s="70"/>
      <c r="Y535" s="23"/>
      <c r="Z535" s="23"/>
      <c r="AA535" s="23"/>
      <c r="AB535" s="23"/>
      <c r="AC535" s="23"/>
      <c r="AD535" s="7"/>
      <c r="AE535" s="7"/>
      <c r="AF535" s="7"/>
      <c r="AG535" s="7"/>
      <c r="AH535" s="23"/>
      <c r="AI535" s="23"/>
      <c r="AJ535" s="632"/>
      <c r="AK535" s="633"/>
      <c r="CT535" s="7"/>
      <c r="CU535" s="7"/>
      <c r="CV535" s="7"/>
      <c r="CW535" s="7"/>
      <c r="CX535" s="7"/>
    </row>
    <row r="536" spans="1:102" s="24" customFormat="1" ht="19.5" customHeight="1">
      <c r="A536" s="604" t="s">
        <v>181</v>
      </c>
      <c r="B536" s="604"/>
      <c r="C536" s="604"/>
      <c r="D536" s="604"/>
      <c r="E536" s="604"/>
      <c r="F536" s="604"/>
      <c r="G536" s="604"/>
      <c r="H536" s="604"/>
      <c r="I536" s="604"/>
      <c r="J536" s="604"/>
      <c r="K536" s="604"/>
      <c r="L536" s="604"/>
      <c r="M536" s="604"/>
      <c r="N536" s="604"/>
      <c r="O536" s="604"/>
      <c r="P536" s="604"/>
      <c r="Q536" s="604"/>
      <c r="R536" s="604"/>
      <c r="S536" s="604"/>
      <c r="T536" s="604"/>
      <c r="U536" s="604"/>
      <c r="V536" s="604"/>
      <c r="X536" s="70" t="s">
        <v>71</v>
      </c>
      <c r="Y536" s="23"/>
      <c r="Z536" s="23"/>
      <c r="AA536" s="23"/>
      <c r="AB536" s="23"/>
      <c r="AC536" s="23"/>
      <c r="AD536" s="23"/>
      <c r="AE536" s="23"/>
      <c r="AF536" s="7"/>
      <c r="AG536" s="668">
        <f>AF263</f>
        <v>0</v>
      </c>
      <c r="AH536" s="668"/>
      <c r="AI536" s="668"/>
      <c r="AJ536" s="23"/>
      <c r="AK536" s="79"/>
      <c r="AN536" s="7"/>
      <c r="AO536" s="7"/>
      <c r="AP536" s="7"/>
      <c r="CT536" s="7"/>
      <c r="CU536" s="7"/>
      <c r="CV536" s="7"/>
      <c r="CW536" s="7"/>
      <c r="CX536" s="7"/>
    </row>
    <row r="537" spans="1:102" s="24" customFormat="1" ht="19.5" customHeight="1">
      <c r="A537" s="604" t="s">
        <v>328</v>
      </c>
      <c r="B537" s="604"/>
      <c r="C537" s="604"/>
      <c r="D537" s="604"/>
      <c r="E537" s="604"/>
      <c r="F537" s="604"/>
      <c r="G537" s="604"/>
      <c r="H537" s="604"/>
      <c r="I537" s="604"/>
      <c r="J537" s="604"/>
      <c r="K537" s="604"/>
      <c r="L537" s="604"/>
      <c r="M537" s="604"/>
      <c r="N537" s="604"/>
      <c r="O537" s="604"/>
      <c r="P537" s="604"/>
      <c r="Q537" s="604"/>
      <c r="R537" s="604"/>
      <c r="S537" s="604"/>
      <c r="T537" s="604"/>
      <c r="U537" s="604"/>
      <c r="V537" s="604"/>
      <c r="X537" s="70" t="s">
        <v>20</v>
      </c>
      <c r="Y537" s="23"/>
      <c r="Z537" s="23"/>
      <c r="AA537" s="23"/>
      <c r="AB537" s="23"/>
      <c r="AC537" s="23"/>
      <c r="AD537" s="23"/>
      <c r="AE537" s="23"/>
      <c r="AF537" s="7"/>
      <c r="AG537" s="668" t="str">
        <f>AF264</f>
        <v>.</v>
      </c>
      <c r="AH537" s="668"/>
      <c r="AI537" s="668"/>
      <c r="AJ537" s="23"/>
      <c r="AK537" s="79"/>
      <c r="AN537" s="7"/>
      <c r="AO537" s="7"/>
      <c r="AP537" s="7"/>
      <c r="CT537" s="7"/>
      <c r="CU537" s="7"/>
      <c r="CV537" s="7"/>
      <c r="CW537" s="7"/>
      <c r="CX537" s="7"/>
    </row>
    <row r="538" spans="1:104" s="24" customFormat="1" ht="19.5" customHeight="1">
      <c r="A538" s="32"/>
      <c r="S538" s="32"/>
      <c r="X538" s="70" t="s">
        <v>168</v>
      </c>
      <c r="Y538" s="23"/>
      <c r="Z538" s="23"/>
      <c r="AA538" s="23"/>
      <c r="AB538" s="7"/>
      <c r="AC538" s="668" t="str">
        <f>AA265</f>
        <v>.</v>
      </c>
      <c r="AD538" s="668"/>
      <c r="AE538" s="668"/>
      <c r="AF538" s="668"/>
      <c r="AG538" s="668"/>
      <c r="AH538" s="668"/>
      <c r="AI538" s="668"/>
      <c r="AJ538" s="23"/>
      <c r="AK538" s="79"/>
      <c r="AN538" s="7"/>
      <c r="AO538" s="7"/>
      <c r="AP538" s="7"/>
      <c r="AQ538" s="7"/>
      <c r="AR538" s="7"/>
      <c r="CT538" s="7"/>
      <c r="CU538" s="7"/>
      <c r="CV538" s="7"/>
      <c r="CW538" s="7"/>
      <c r="CX538" s="7"/>
      <c r="CY538" s="7"/>
      <c r="CZ538" s="7"/>
    </row>
    <row r="539" spans="1:104" s="24" customFormat="1" ht="19.5" customHeight="1">
      <c r="A539" s="147" t="s">
        <v>74</v>
      </c>
      <c r="S539" s="32"/>
      <c r="X539" s="70" t="s">
        <v>329</v>
      </c>
      <c r="Y539" s="23"/>
      <c r="Z539" s="23"/>
      <c r="AA539" s="23"/>
      <c r="AB539" s="7"/>
      <c r="AC539" s="668" t="str">
        <f>AA266</f>
        <v>.</v>
      </c>
      <c r="AD539" s="668"/>
      <c r="AE539" s="668"/>
      <c r="AF539" s="668"/>
      <c r="AG539" s="668"/>
      <c r="AH539" s="668"/>
      <c r="AI539" s="668"/>
      <c r="AJ539" s="23"/>
      <c r="AK539" s="79"/>
      <c r="AN539" s="7"/>
      <c r="AO539" s="7"/>
      <c r="AP539" s="7"/>
      <c r="AQ539" s="7"/>
      <c r="AR539" s="7"/>
      <c r="CT539" s="7"/>
      <c r="CU539" s="7"/>
      <c r="CV539" s="7"/>
      <c r="CW539" s="7"/>
      <c r="CX539" s="7"/>
      <c r="CY539" s="7"/>
      <c r="CZ539" s="7"/>
    </row>
    <row r="540" spans="1:102" s="24" customFormat="1" ht="6" customHeight="1">
      <c r="A540" s="147"/>
      <c r="S540" s="32"/>
      <c r="X540" s="83"/>
      <c r="Y540" s="84"/>
      <c r="Z540" s="84"/>
      <c r="AA540" s="144"/>
      <c r="AB540" s="144"/>
      <c r="AC540" s="144"/>
      <c r="AD540" s="144"/>
      <c r="AE540" s="144"/>
      <c r="AF540" s="144"/>
      <c r="AG540" s="144"/>
      <c r="AH540" s="148"/>
      <c r="AI540" s="84"/>
      <c r="AJ540" s="84"/>
      <c r="AK540" s="86"/>
      <c r="CT540" s="7"/>
      <c r="CU540" s="7"/>
      <c r="CV540" s="7"/>
      <c r="CW540" s="7"/>
      <c r="CX540" s="7"/>
    </row>
    <row r="541" spans="98:102" s="24" customFormat="1" ht="6" customHeight="1">
      <c r="CT541" s="7"/>
      <c r="CU541" s="7"/>
      <c r="CV541" s="7"/>
      <c r="CW541" s="7"/>
      <c r="CX541" s="7"/>
    </row>
    <row r="542" spans="1:102" s="24" customFormat="1" ht="12.75" customHeight="1">
      <c r="A542" s="605" t="s">
        <v>330</v>
      </c>
      <c r="B542" s="606"/>
      <c r="C542" s="606"/>
      <c r="D542" s="606"/>
      <c r="E542" s="606"/>
      <c r="F542" s="606"/>
      <c r="G542" s="606"/>
      <c r="H542" s="606"/>
      <c r="I542" s="619" t="s">
        <v>232</v>
      </c>
      <c r="J542" s="619"/>
      <c r="K542" s="228"/>
      <c r="L542" s="610" t="s">
        <v>331</v>
      </c>
      <c r="M542" s="610"/>
      <c r="N542" s="610"/>
      <c r="O542" s="610"/>
      <c r="P542" s="67"/>
      <c r="Q542" s="228"/>
      <c r="R542" s="228" t="s">
        <v>332</v>
      </c>
      <c r="S542" s="228"/>
      <c r="T542" s="67"/>
      <c r="U542" s="228"/>
      <c r="V542" s="228"/>
      <c r="W542" s="228"/>
      <c r="X542" s="228" t="s">
        <v>332</v>
      </c>
      <c r="Y542" s="228"/>
      <c r="Z542" s="229"/>
      <c r="AA542" s="228"/>
      <c r="AB542" s="228"/>
      <c r="AC542" s="228"/>
      <c r="AD542" s="228" t="s">
        <v>333</v>
      </c>
      <c r="AE542" s="228"/>
      <c r="AF542" s="228"/>
      <c r="AG542" s="228"/>
      <c r="AH542" s="228"/>
      <c r="AI542" s="228" t="s">
        <v>334</v>
      </c>
      <c r="AJ542" s="230"/>
      <c r="AK542" s="154"/>
      <c r="AN542" s="7"/>
      <c r="AO542" s="7"/>
      <c r="AP542" s="7"/>
      <c r="AQ542" s="7"/>
      <c r="CT542" s="7"/>
      <c r="CU542" s="7"/>
      <c r="CV542" s="7"/>
      <c r="CW542" s="7"/>
      <c r="CX542" s="7"/>
    </row>
    <row r="543" spans="1:102" s="24" customFormat="1" ht="14.25">
      <c r="A543" s="607"/>
      <c r="B543" s="608"/>
      <c r="C543" s="608"/>
      <c r="D543" s="608"/>
      <c r="E543" s="608"/>
      <c r="F543" s="608"/>
      <c r="G543" s="608"/>
      <c r="H543" s="608"/>
      <c r="I543" s="810"/>
      <c r="J543" s="810"/>
      <c r="K543" s="232"/>
      <c r="L543" s="611"/>
      <c r="M543" s="611"/>
      <c r="N543" s="611"/>
      <c r="O543" s="611"/>
      <c r="P543" s="85"/>
      <c r="Q543" s="232"/>
      <c r="R543" s="609" t="s">
        <v>335</v>
      </c>
      <c r="S543" s="609"/>
      <c r="T543" s="85"/>
      <c r="U543" s="232"/>
      <c r="V543" s="232"/>
      <c r="W543" s="232" t="s">
        <v>277</v>
      </c>
      <c r="X543" s="232"/>
      <c r="Y543" s="232"/>
      <c r="Z543" s="232"/>
      <c r="AA543" s="232"/>
      <c r="AB543" s="232"/>
      <c r="AC543" s="232" t="s">
        <v>277</v>
      </c>
      <c r="AD543" s="84"/>
      <c r="AE543" s="232"/>
      <c r="AF543" s="232"/>
      <c r="AG543" s="232"/>
      <c r="AH543" s="234" t="s">
        <v>277</v>
      </c>
      <c r="AI543" s="235"/>
      <c r="AJ543" s="235"/>
      <c r="AK543" s="86"/>
      <c r="AN543" s="7"/>
      <c r="AO543" s="7"/>
      <c r="AP543" s="7"/>
      <c r="AQ543" s="7"/>
      <c r="CT543" s="7"/>
      <c r="CU543" s="7"/>
      <c r="CV543" s="7"/>
      <c r="CW543" s="7"/>
      <c r="CX543" s="7"/>
    </row>
    <row r="544" spans="98:102" s="24" customFormat="1" ht="6" customHeight="1">
      <c r="CT544" s="7"/>
      <c r="CU544" s="7"/>
      <c r="CV544" s="7"/>
      <c r="CW544" s="7"/>
      <c r="CX544" s="7"/>
    </row>
    <row r="545" spans="1:102" s="24" customFormat="1" ht="14.25">
      <c r="A545" s="534" t="s">
        <v>336</v>
      </c>
      <c r="B545" s="535"/>
      <c r="C545" s="535"/>
      <c r="D545" s="535"/>
      <c r="E545" s="535"/>
      <c r="F545" s="535"/>
      <c r="G545" s="535"/>
      <c r="H545" s="535"/>
      <c r="I545" s="535"/>
      <c r="J545" s="535"/>
      <c r="K545" s="535"/>
      <c r="L545" s="535"/>
      <c r="M545" s="535"/>
      <c r="N545" s="535"/>
      <c r="O545" s="535"/>
      <c r="P545" s="535"/>
      <c r="Q545" s="535"/>
      <c r="R545" s="535"/>
      <c r="S545" s="535"/>
      <c r="T545" s="535"/>
      <c r="U545" s="535"/>
      <c r="V545" s="535"/>
      <c r="W545" s="535"/>
      <c r="X545" s="535"/>
      <c r="Y545" s="535"/>
      <c r="Z545" s="535"/>
      <c r="AA545" s="535"/>
      <c r="AB545" s="535"/>
      <c r="AC545" s="535"/>
      <c r="AD545" s="535"/>
      <c r="AE545" s="535"/>
      <c r="AF545" s="535"/>
      <c r="AG545" s="535"/>
      <c r="AH545" s="535"/>
      <c r="AI545" s="535"/>
      <c r="AJ545" s="535"/>
      <c r="AK545" s="536"/>
      <c r="CT545" s="7"/>
      <c r="CU545" s="7"/>
      <c r="CV545" s="7"/>
      <c r="CW545" s="7"/>
      <c r="CX545" s="7"/>
    </row>
    <row r="546" spans="1:102" s="24" customFormat="1" ht="3.75" customHeight="1">
      <c r="A546" s="111"/>
      <c r="B546" s="100"/>
      <c r="C546" s="100"/>
      <c r="D546" s="100"/>
      <c r="E546" s="100"/>
      <c r="F546" s="100"/>
      <c r="G546" s="100"/>
      <c r="H546" s="100"/>
      <c r="I546" s="100"/>
      <c r="J546" s="100"/>
      <c r="K546" s="100"/>
      <c r="L546" s="100"/>
      <c r="M546" s="100"/>
      <c r="N546" s="100"/>
      <c r="O546" s="100"/>
      <c r="P546" s="100"/>
      <c r="Q546" s="100"/>
      <c r="R546" s="100"/>
      <c r="S546" s="100"/>
      <c r="T546" s="100"/>
      <c r="U546" s="100"/>
      <c r="V546" s="100"/>
      <c r="W546" s="100"/>
      <c r="X546" s="100"/>
      <c r="Y546" s="100"/>
      <c r="Z546" s="100"/>
      <c r="AA546" s="100"/>
      <c r="AB546" s="100"/>
      <c r="AC546" s="100"/>
      <c r="AD546" s="100"/>
      <c r="AE546" s="100"/>
      <c r="AF546" s="100"/>
      <c r="AG546" s="100"/>
      <c r="AH546" s="100"/>
      <c r="AI546" s="100"/>
      <c r="AJ546" s="100"/>
      <c r="AK546" s="236"/>
      <c r="CT546" s="7"/>
      <c r="CU546" s="7"/>
      <c r="CV546" s="7"/>
      <c r="CW546" s="7"/>
      <c r="CX546" s="7"/>
    </row>
    <row r="547" spans="1:102" s="24" customFormat="1" ht="15" customHeight="1">
      <c r="A547" s="105" t="s">
        <v>78</v>
      </c>
      <c r="B547" s="81" t="s">
        <v>337</v>
      </c>
      <c r="C547" s="81"/>
      <c r="D547" s="81"/>
      <c r="E547" s="81"/>
      <c r="F547" s="81"/>
      <c r="G547" s="81"/>
      <c r="H547" s="81"/>
      <c r="I547" s="100"/>
      <c r="J547" s="100"/>
      <c r="K547" s="100"/>
      <c r="L547" s="100"/>
      <c r="M547" s="100"/>
      <c r="N547" s="100"/>
      <c r="O547" s="100"/>
      <c r="P547" s="100"/>
      <c r="Q547" s="100"/>
      <c r="R547" s="100"/>
      <c r="S547" s="81"/>
      <c r="T547" s="81"/>
      <c r="U547" s="100"/>
      <c r="V547" s="100"/>
      <c r="W547" s="100"/>
      <c r="X547" s="100"/>
      <c r="Y547" s="100"/>
      <c r="Z547" s="100"/>
      <c r="AA547" s="100"/>
      <c r="AB547" s="100"/>
      <c r="AC547" s="100"/>
      <c r="AD547" s="100"/>
      <c r="AE547" s="100"/>
      <c r="AF547" s="100"/>
      <c r="AG547" s="100"/>
      <c r="AH547" s="100"/>
      <c r="AI547" s="100"/>
      <c r="AJ547" s="100"/>
      <c r="AK547" s="236"/>
      <c r="CT547" s="7"/>
      <c r="CU547" s="7"/>
      <c r="CV547" s="7"/>
      <c r="CW547" s="7"/>
      <c r="CX547" s="7"/>
    </row>
    <row r="548" spans="1:102" s="24" customFormat="1" ht="19.5" customHeight="1">
      <c r="A548" s="237"/>
      <c r="B548" s="592"/>
      <c r="C548" s="592"/>
      <c r="D548" s="592"/>
      <c r="E548" s="592"/>
      <c r="F548" s="592"/>
      <c r="G548" s="592"/>
      <c r="H548" s="592"/>
      <c r="I548" s="100"/>
      <c r="J548" s="100"/>
      <c r="K548" s="100"/>
      <c r="L548" s="100"/>
      <c r="M548" s="100"/>
      <c r="N548" s="100"/>
      <c r="O548" s="100"/>
      <c r="P548" s="100"/>
      <c r="Q548" s="100"/>
      <c r="R548" s="100"/>
      <c r="S548" s="81"/>
      <c r="T548" s="81"/>
      <c r="U548" s="100"/>
      <c r="V548" s="100"/>
      <c r="W548" s="100"/>
      <c r="X548" s="100"/>
      <c r="Y548" s="100"/>
      <c r="Z548" s="100"/>
      <c r="AA548" s="100"/>
      <c r="AB548" s="100"/>
      <c r="AC548" s="100"/>
      <c r="AD548" s="100"/>
      <c r="AE548" s="100"/>
      <c r="AF548" s="100"/>
      <c r="AG548" s="100"/>
      <c r="AH548" s="100"/>
      <c r="AI548" s="100"/>
      <c r="AJ548" s="100"/>
      <c r="AK548" s="236"/>
      <c r="CT548" s="7"/>
      <c r="CU548" s="7"/>
      <c r="CV548" s="7"/>
      <c r="CW548" s="7"/>
      <c r="CX548" s="7"/>
    </row>
    <row r="549" spans="1:102" s="24" customFormat="1" ht="19.5" customHeight="1">
      <c r="A549" s="81"/>
      <c r="B549" s="590"/>
      <c r="C549" s="590"/>
      <c r="D549" s="590"/>
      <c r="E549" s="590"/>
      <c r="F549" s="590"/>
      <c r="G549" s="590"/>
      <c r="H549" s="590"/>
      <c r="I549" s="100"/>
      <c r="J549" s="100"/>
      <c r="K549" s="100"/>
      <c r="L549" s="100"/>
      <c r="M549" s="100"/>
      <c r="N549" s="81"/>
      <c r="O549" s="81"/>
      <c r="P549" s="81"/>
      <c r="Q549" s="81"/>
      <c r="R549" s="81"/>
      <c r="S549" s="81"/>
      <c r="T549" s="81"/>
      <c r="U549" s="100"/>
      <c r="V549" s="100"/>
      <c r="W549" s="100"/>
      <c r="X549" s="100"/>
      <c r="Y549" s="100"/>
      <c r="Z549" s="100"/>
      <c r="AA549" s="100"/>
      <c r="AB549" s="100"/>
      <c r="AC549" s="100"/>
      <c r="AD549" s="100"/>
      <c r="AE549" s="100"/>
      <c r="AF549" s="100"/>
      <c r="AG549" s="100"/>
      <c r="AH549" s="100"/>
      <c r="AI549" s="100"/>
      <c r="AJ549" s="100"/>
      <c r="AK549" s="236"/>
      <c r="CT549" s="7"/>
      <c r="CU549" s="7"/>
      <c r="CV549" s="7"/>
      <c r="CW549" s="7"/>
      <c r="CX549" s="7"/>
    </row>
    <row r="550" spans="1:102" s="24" customFormat="1" ht="15" customHeight="1">
      <c r="A550" s="81"/>
      <c r="B550" s="81" t="s">
        <v>168</v>
      </c>
      <c r="C550" s="238"/>
      <c r="D550" s="238"/>
      <c r="E550" s="238"/>
      <c r="F550" s="238"/>
      <c r="G550" s="238"/>
      <c r="H550" s="238"/>
      <c r="I550" s="81"/>
      <c r="J550" s="81"/>
      <c r="K550" s="100"/>
      <c r="L550" s="81"/>
      <c r="M550" s="81"/>
      <c r="N550" s="81"/>
      <c r="O550" s="81"/>
      <c r="P550" s="81"/>
      <c r="Q550" s="81"/>
      <c r="R550" s="81"/>
      <c r="S550" s="81"/>
      <c r="T550" s="81"/>
      <c r="U550" s="100"/>
      <c r="V550" s="100"/>
      <c r="W550" s="81"/>
      <c r="X550" s="81"/>
      <c r="Y550" s="81"/>
      <c r="Z550" s="81"/>
      <c r="AA550" s="100"/>
      <c r="AB550" s="81"/>
      <c r="AC550" s="81"/>
      <c r="AD550" s="81"/>
      <c r="AE550" s="81"/>
      <c r="AF550" s="81"/>
      <c r="AG550" s="81"/>
      <c r="AH550" s="81"/>
      <c r="AI550" s="81"/>
      <c r="AJ550" s="81"/>
      <c r="AK550" s="236"/>
      <c r="CT550" s="7"/>
      <c r="CU550" s="7"/>
      <c r="CV550" s="7"/>
      <c r="CW550" s="7"/>
      <c r="CX550" s="7"/>
    </row>
    <row r="551" spans="1:102" s="24" customFormat="1" ht="15" customHeight="1">
      <c r="A551" s="81"/>
      <c r="B551" s="591"/>
      <c r="C551" s="591"/>
      <c r="D551" s="591"/>
      <c r="E551" s="591"/>
      <c r="F551" s="591"/>
      <c r="G551" s="591"/>
      <c r="H551" s="591"/>
      <c r="I551" s="799">
        <v>31201</v>
      </c>
      <c r="J551" s="800"/>
      <c r="K551" s="81"/>
      <c r="L551" s="562"/>
      <c r="M551" s="562"/>
      <c r="N551" s="562"/>
      <c r="O551" s="562"/>
      <c r="P551" s="81"/>
      <c r="Q551" s="806">
        <v>0</v>
      </c>
      <c r="R551" s="806"/>
      <c r="S551" s="81"/>
      <c r="T551" s="801">
        <v>312031</v>
      </c>
      <c r="U551" s="802"/>
      <c r="V551" s="81"/>
      <c r="W551" s="563">
        <f>ROUND(L551*Q551,0)</f>
        <v>0</v>
      </c>
      <c r="X551" s="563"/>
      <c r="Y551" s="563"/>
      <c r="Z551" s="563"/>
      <c r="AA551" s="801">
        <v>312036</v>
      </c>
      <c r="AB551" s="802"/>
      <c r="AC551" s="562"/>
      <c r="AD551" s="562"/>
      <c r="AE551" s="562"/>
      <c r="AF551" s="562"/>
      <c r="AG551" s="81"/>
      <c r="AH551" s="563">
        <f>+W551+AC551</f>
        <v>0</v>
      </c>
      <c r="AI551" s="563"/>
      <c r="AJ551" s="563"/>
      <c r="AK551" s="738"/>
      <c r="CT551" s="7"/>
      <c r="CU551" s="7"/>
      <c r="CV551" s="7"/>
      <c r="CW551" s="7"/>
      <c r="CX551" s="7"/>
    </row>
    <row r="552" spans="1:102" s="24" customFormat="1" ht="6" customHeight="1">
      <c r="A552" s="111"/>
      <c r="B552" s="100"/>
      <c r="C552" s="100"/>
      <c r="D552" s="100"/>
      <c r="E552" s="100"/>
      <c r="F552" s="100"/>
      <c r="G552" s="100"/>
      <c r="H552" s="100"/>
      <c r="I552" s="100"/>
      <c r="J552" s="100"/>
      <c r="K552" s="100"/>
      <c r="L552" s="100"/>
      <c r="M552" s="239"/>
      <c r="N552" s="239"/>
      <c r="O552" s="239"/>
      <c r="P552" s="240"/>
      <c r="Q552" s="241"/>
      <c r="R552" s="241"/>
      <c r="S552" s="239"/>
      <c r="T552" s="240"/>
      <c r="U552" s="240"/>
      <c r="V552" s="240"/>
      <c r="W552" s="240"/>
      <c r="X552" s="239"/>
      <c r="Y552" s="240"/>
      <c r="Z552" s="240"/>
      <c r="AA552" s="240"/>
      <c r="AB552" s="240"/>
      <c r="AC552" s="239"/>
      <c r="AD552" s="239"/>
      <c r="AE552" s="239"/>
      <c r="AF552" s="239"/>
      <c r="AG552" s="81"/>
      <c r="AH552" s="81"/>
      <c r="AI552" s="81"/>
      <c r="AJ552" s="81"/>
      <c r="AK552" s="236"/>
      <c r="CT552" s="7"/>
      <c r="CU552" s="7"/>
      <c r="CV552" s="7"/>
      <c r="CW552" s="7"/>
      <c r="CX552" s="7"/>
    </row>
    <row r="553" spans="1:102" s="24" customFormat="1" ht="15.75">
      <c r="A553" s="105" t="s">
        <v>81</v>
      </c>
      <c r="B553" s="81" t="s">
        <v>337</v>
      </c>
      <c r="C553" s="81"/>
      <c r="D553" s="81"/>
      <c r="E553" s="81"/>
      <c r="F553" s="81"/>
      <c r="G553" s="81"/>
      <c r="H553" s="81"/>
      <c r="I553" s="100"/>
      <c r="J553" s="100"/>
      <c r="K553" s="100"/>
      <c r="L553" s="100"/>
      <c r="M553" s="239"/>
      <c r="N553" s="239"/>
      <c r="O553" s="239"/>
      <c r="P553" s="239"/>
      <c r="Q553" s="239"/>
      <c r="R553" s="239"/>
      <c r="S553" s="239"/>
      <c r="T553" s="239"/>
      <c r="U553" s="239"/>
      <c r="V553" s="239"/>
      <c r="W553" s="239"/>
      <c r="X553" s="239"/>
      <c r="Y553" s="239"/>
      <c r="Z553" s="239"/>
      <c r="AA553" s="239"/>
      <c r="AB553" s="239"/>
      <c r="AC553" s="239"/>
      <c r="AD553" s="239"/>
      <c r="AE553" s="239"/>
      <c r="AF553" s="239"/>
      <c r="AG553" s="239"/>
      <c r="AH553" s="239"/>
      <c r="AI553" s="239"/>
      <c r="AJ553" s="239"/>
      <c r="AK553" s="236"/>
      <c r="CT553" s="7"/>
      <c r="CU553" s="7"/>
      <c r="CV553" s="7"/>
      <c r="CW553" s="7"/>
      <c r="CX553" s="7"/>
    </row>
    <row r="554" spans="1:102" s="24" customFormat="1" ht="19.5" customHeight="1">
      <c r="A554" s="237"/>
      <c r="B554" s="592"/>
      <c r="C554" s="592"/>
      <c r="D554" s="592"/>
      <c r="E554" s="592"/>
      <c r="F554" s="592"/>
      <c r="G554" s="592"/>
      <c r="H554" s="592"/>
      <c r="I554" s="100"/>
      <c r="J554" s="100"/>
      <c r="K554" s="100"/>
      <c r="L554" s="100"/>
      <c r="M554" s="240"/>
      <c r="N554" s="240"/>
      <c r="O554" s="240"/>
      <c r="P554" s="240"/>
      <c r="Q554" s="240"/>
      <c r="R554" s="239"/>
      <c r="S554" s="239"/>
      <c r="T554" s="239"/>
      <c r="U554" s="239"/>
      <c r="V554" s="240"/>
      <c r="W554" s="240"/>
      <c r="X554" s="240"/>
      <c r="Y554" s="240"/>
      <c r="Z554" s="240"/>
      <c r="AA554" s="240"/>
      <c r="AB554" s="240"/>
      <c r="AC554" s="240"/>
      <c r="AD554" s="240"/>
      <c r="AE554" s="240"/>
      <c r="AF554" s="240"/>
      <c r="AG554" s="240"/>
      <c r="AH554" s="239"/>
      <c r="AI554" s="239"/>
      <c r="AJ554" s="239"/>
      <c r="AK554" s="236"/>
      <c r="CT554" s="7"/>
      <c r="CU554" s="7"/>
      <c r="CV554" s="7"/>
      <c r="CW554" s="7"/>
      <c r="CX554" s="7"/>
    </row>
    <row r="555" spans="1:102" s="24" customFormat="1" ht="19.5" customHeight="1">
      <c r="A555" s="81"/>
      <c r="B555" s="590"/>
      <c r="C555" s="590"/>
      <c r="D555" s="590"/>
      <c r="E555" s="590"/>
      <c r="F555" s="590"/>
      <c r="G555" s="590"/>
      <c r="H555" s="590"/>
      <c r="I555" s="100"/>
      <c r="J555" s="242"/>
      <c r="K555" s="242"/>
      <c r="L555" s="100"/>
      <c r="M555" s="81"/>
      <c r="N555" s="81"/>
      <c r="O555" s="81"/>
      <c r="P555" s="81"/>
      <c r="Q555" s="81"/>
      <c r="R555" s="81"/>
      <c r="S555" s="81"/>
      <c r="T555" s="81"/>
      <c r="U555" s="81"/>
      <c r="V555" s="81"/>
      <c r="W555" s="81"/>
      <c r="X555" s="81"/>
      <c r="Y555" s="81"/>
      <c r="Z555" s="81"/>
      <c r="AA555" s="81"/>
      <c r="AB555" s="81"/>
      <c r="AC555" s="81"/>
      <c r="AD555" s="81"/>
      <c r="AE555" s="81"/>
      <c r="AF555" s="81"/>
      <c r="AG555" s="81"/>
      <c r="AH555" s="81"/>
      <c r="AI555" s="81"/>
      <c r="AJ555" s="81"/>
      <c r="AK555" s="236"/>
      <c r="CT555" s="7"/>
      <c r="CU555" s="7"/>
      <c r="CV555" s="7"/>
      <c r="CW555" s="7"/>
      <c r="CX555" s="7"/>
    </row>
    <row r="556" spans="1:102" s="24" customFormat="1" ht="14.25">
      <c r="A556" s="81"/>
      <c r="B556" s="81" t="s">
        <v>168</v>
      </c>
      <c r="C556" s="238"/>
      <c r="D556" s="238"/>
      <c r="E556" s="238"/>
      <c r="F556" s="238"/>
      <c r="G556" s="238"/>
      <c r="H556" s="238"/>
      <c r="I556" s="100"/>
      <c r="J556" s="100"/>
      <c r="K556" s="100"/>
      <c r="L556" s="100"/>
      <c r="M556" s="242"/>
      <c r="N556" s="242"/>
      <c r="O556" s="242"/>
      <c r="P556" s="242"/>
      <c r="Q556" s="242"/>
      <c r="R556" s="242"/>
      <c r="S556" s="242"/>
      <c r="T556" s="242"/>
      <c r="U556" s="242"/>
      <c r="V556" s="242"/>
      <c r="W556" s="242"/>
      <c r="X556" s="242"/>
      <c r="Y556" s="242"/>
      <c r="Z556" s="242"/>
      <c r="AA556" s="242"/>
      <c r="AB556" s="242"/>
      <c r="AC556" s="242"/>
      <c r="AD556" s="242"/>
      <c r="AE556" s="242"/>
      <c r="AF556" s="242"/>
      <c r="AG556" s="242"/>
      <c r="AH556" s="242"/>
      <c r="AI556" s="242"/>
      <c r="AJ556" s="242"/>
      <c r="AK556" s="236"/>
      <c r="CT556" s="7"/>
      <c r="CU556" s="7"/>
      <c r="CV556" s="7"/>
      <c r="CW556" s="7"/>
      <c r="CX556" s="7"/>
    </row>
    <row r="557" spans="1:102" s="24" customFormat="1" ht="15" customHeight="1">
      <c r="A557" s="81"/>
      <c r="B557" s="591"/>
      <c r="C557" s="591"/>
      <c r="D557" s="591"/>
      <c r="E557" s="591"/>
      <c r="F557" s="591"/>
      <c r="G557" s="591"/>
      <c r="H557" s="591"/>
      <c r="I557" s="799">
        <v>32201</v>
      </c>
      <c r="J557" s="800"/>
      <c r="K557" s="81"/>
      <c r="L557" s="562"/>
      <c r="M557" s="562"/>
      <c r="N557" s="562"/>
      <c r="O557" s="562"/>
      <c r="P557" s="81"/>
      <c r="Q557" s="806">
        <v>0</v>
      </c>
      <c r="R557" s="806"/>
      <c r="S557" s="81"/>
      <c r="T557" s="801">
        <v>322031</v>
      </c>
      <c r="U557" s="802"/>
      <c r="V557" s="81"/>
      <c r="W557" s="563">
        <f>ROUND(L557*Q557,0)</f>
        <v>0</v>
      </c>
      <c r="X557" s="563"/>
      <c r="Y557" s="563"/>
      <c r="Z557" s="563"/>
      <c r="AA557" s="801">
        <v>322036</v>
      </c>
      <c r="AB557" s="802"/>
      <c r="AC557" s="562"/>
      <c r="AD557" s="562"/>
      <c r="AE557" s="562"/>
      <c r="AF557" s="562"/>
      <c r="AG557" s="81"/>
      <c r="AH557" s="563">
        <f>+W557+AC557</f>
        <v>0</v>
      </c>
      <c r="AI557" s="563"/>
      <c r="AJ557" s="563"/>
      <c r="AK557" s="738"/>
      <c r="CT557" s="7"/>
      <c r="CU557" s="7"/>
      <c r="CV557" s="7"/>
      <c r="CW557" s="7"/>
      <c r="CX557" s="7"/>
    </row>
    <row r="558" spans="1:102" s="24" customFormat="1" ht="6" customHeight="1">
      <c r="A558" s="81"/>
      <c r="B558" s="238"/>
      <c r="C558" s="238"/>
      <c r="D558" s="238"/>
      <c r="E558" s="238"/>
      <c r="F558" s="238"/>
      <c r="G558" s="238"/>
      <c r="H558" s="243"/>
      <c r="I558" s="100"/>
      <c r="J558" s="100"/>
      <c r="K558" s="100"/>
      <c r="L558" s="100"/>
      <c r="M558" s="242"/>
      <c r="N558" s="242"/>
      <c r="O558" s="242"/>
      <c r="P558" s="242"/>
      <c r="Q558" s="242"/>
      <c r="R558" s="242"/>
      <c r="S558" s="242"/>
      <c r="T558" s="242"/>
      <c r="U558" s="242"/>
      <c r="V558" s="242"/>
      <c r="W558" s="242"/>
      <c r="X558" s="242"/>
      <c r="Y558" s="242"/>
      <c r="Z558" s="242"/>
      <c r="AA558" s="242"/>
      <c r="AB558" s="242"/>
      <c r="AC558" s="242"/>
      <c r="AD558" s="242"/>
      <c r="AE558" s="242"/>
      <c r="AF558" s="242"/>
      <c r="AG558" s="242"/>
      <c r="AH558" s="242"/>
      <c r="AI558" s="242"/>
      <c r="AJ558" s="242"/>
      <c r="AK558" s="236"/>
      <c r="CT558" s="7"/>
      <c r="CU558" s="7"/>
      <c r="CV558" s="7"/>
      <c r="CW558" s="7"/>
      <c r="CX558" s="7"/>
    </row>
    <row r="559" spans="1:102" s="24" customFormat="1" ht="15" customHeight="1">
      <c r="A559" s="105" t="s">
        <v>84</v>
      </c>
      <c r="B559" s="81" t="s">
        <v>337</v>
      </c>
      <c r="C559" s="81"/>
      <c r="D559" s="81"/>
      <c r="E559" s="81"/>
      <c r="F559" s="81"/>
      <c r="G559" s="81"/>
      <c r="H559" s="81"/>
      <c r="I559" s="100"/>
      <c r="J559" s="100"/>
      <c r="K559" s="100"/>
      <c r="L559" s="100"/>
      <c r="M559" s="242"/>
      <c r="N559" s="242"/>
      <c r="O559" s="242"/>
      <c r="P559" s="242"/>
      <c r="Q559" s="242"/>
      <c r="R559" s="242"/>
      <c r="S559" s="242"/>
      <c r="T559" s="242"/>
      <c r="U559" s="242"/>
      <c r="V559" s="242"/>
      <c r="W559" s="242"/>
      <c r="X559" s="242"/>
      <c r="Y559" s="242"/>
      <c r="Z559" s="242"/>
      <c r="AA559" s="242"/>
      <c r="AB559" s="242"/>
      <c r="AC559" s="242"/>
      <c r="AD559" s="242"/>
      <c r="AE559" s="242"/>
      <c r="AF559" s="242"/>
      <c r="AG559" s="242"/>
      <c r="AH559" s="242"/>
      <c r="AI559" s="242"/>
      <c r="AJ559" s="242"/>
      <c r="AK559" s="236"/>
      <c r="CT559" s="7"/>
      <c r="CU559" s="7"/>
      <c r="CV559" s="7"/>
      <c r="CW559" s="7"/>
      <c r="CX559" s="7"/>
    </row>
    <row r="560" spans="1:102" s="24" customFormat="1" ht="18" customHeight="1">
      <c r="A560" s="237"/>
      <c r="B560" s="592"/>
      <c r="C560" s="592"/>
      <c r="D560" s="592"/>
      <c r="E560" s="592"/>
      <c r="F560" s="592"/>
      <c r="G560" s="592"/>
      <c r="H560" s="592"/>
      <c r="I560" s="100"/>
      <c r="J560" s="100"/>
      <c r="K560" s="100"/>
      <c r="L560" s="100"/>
      <c r="M560" s="242"/>
      <c r="N560" s="242"/>
      <c r="O560" s="242"/>
      <c r="P560" s="242"/>
      <c r="Q560" s="242"/>
      <c r="R560" s="242"/>
      <c r="S560" s="244"/>
      <c r="T560" s="244"/>
      <c r="U560" s="244"/>
      <c r="V560" s="244"/>
      <c r="W560" s="244"/>
      <c r="X560" s="244"/>
      <c r="Y560" s="244"/>
      <c r="Z560" s="244"/>
      <c r="AA560" s="244"/>
      <c r="AB560" s="244"/>
      <c r="AC560" s="244"/>
      <c r="AD560" s="244"/>
      <c r="AE560" s="242"/>
      <c r="AF560" s="242"/>
      <c r="AG560" s="242"/>
      <c r="AH560" s="242"/>
      <c r="AI560" s="242"/>
      <c r="AJ560" s="242"/>
      <c r="AK560" s="236"/>
      <c r="CT560" s="7"/>
      <c r="CU560" s="7"/>
      <c r="CV560" s="7"/>
      <c r="CW560" s="7"/>
      <c r="CX560" s="7"/>
    </row>
    <row r="561" spans="1:102" s="24" customFormat="1" ht="18" customHeight="1">
      <c r="A561" s="81"/>
      <c r="B561" s="590"/>
      <c r="C561" s="590"/>
      <c r="D561" s="590"/>
      <c r="E561" s="590"/>
      <c r="F561" s="590"/>
      <c r="G561" s="590"/>
      <c r="H561" s="590"/>
      <c r="I561" s="100"/>
      <c r="J561" s="81"/>
      <c r="K561" s="81"/>
      <c r="L561" s="100"/>
      <c r="M561" s="81"/>
      <c r="N561" s="81"/>
      <c r="O561" s="81"/>
      <c r="P561" s="81"/>
      <c r="Q561" s="81"/>
      <c r="R561" s="81"/>
      <c r="S561" s="81"/>
      <c r="T561" s="81"/>
      <c r="U561" s="81"/>
      <c r="V561" s="81"/>
      <c r="W561" s="81"/>
      <c r="X561" s="81"/>
      <c r="Y561" s="81"/>
      <c r="Z561" s="81"/>
      <c r="AA561" s="81"/>
      <c r="AB561" s="81"/>
      <c r="AC561" s="81"/>
      <c r="AD561" s="81"/>
      <c r="AE561" s="81"/>
      <c r="AF561" s="81"/>
      <c r="AG561" s="81"/>
      <c r="AH561" s="81"/>
      <c r="AI561" s="81"/>
      <c r="AJ561" s="81"/>
      <c r="AK561" s="236"/>
      <c r="CT561" s="7"/>
      <c r="CU561" s="7"/>
      <c r="CV561" s="7"/>
      <c r="CW561" s="7"/>
      <c r="CX561" s="7"/>
    </row>
    <row r="562" spans="1:102" s="24" customFormat="1" ht="15" customHeight="1">
      <c r="A562" s="81"/>
      <c r="B562" s="81" t="s">
        <v>168</v>
      </c>
      <c r="C562" s="238"/>
      <c r="D562" s="238"/>
      <c r="E562" s="238"/>
      <c r="F562" s="238"/>
      <c r="G562" s="238"/>
      <c r="H562" s="238"/>
      <c r="I562" s="100"/>
      <c r="J562" s="245"/>
      <c r="K562" s="245"/>
      <c r="L562" s="100"/>
      <c r="M562" s="246"/>
      <c r="N562" s="246"/>
      <c r="O562" s="246"/>
      <c r="P562" s="246"/>
      <c r="Q562" s="246"/>
      <c r="R562" s="241"/>
      <c r="S562" s="247"/>
      <c r="T562" s="247"/>
      <c r="U562" s="239"/>
      <c r="V562" s="246"/>
      <c r="W562" s="246"/>
      <c r="X562" s="246"/>
      <c r="Y562" s="246"/>
      <c r="Z562" s="239"/>
      <c r="AA562" s="43"/>
      <c r="AB562" s="43"/>
      <c r="AC562" s="43"/>
      <c r="AD562" s="43"/>
      <c r="AE562" s="240"/>
      <c r="AF562" s="246"/>
      <c r="AG562" s="246"/>
      <c r="AH562" s="246"/>
      <c r="AI562" s="246"/>
      <c r="AJ562" s="246"/>
      <c r="AK562" s="236"/>
      <c r="CT562" s="7"/>
      <c r="CU562" s="7"/>
      <c r="CV562" s="7"/>
      <c r="CW562" s="7"/>
      <c r="CX562" s="7"/>
    </row>
    <row r="563" spans="1:102" s="24" customFormat="1" ht="15" customHeight="1">
      <c r="A563" s="81"/>
      <c r="B563" s="591"/>
      <c r="C563" s="591"/>
      <c r="D563" s="591"/>
      <c r="E563" s="591"/>
      <c r="F563" s="591"/>
      <c r="G563" s="591"/>
      <c r="H563" s="591"/>
      <c r="I563" s="799">
        <v>33201</v>
      </c>
      <c r="J563" s="800"/>
      <c r="K563" s="81"/>
      <c r="L563" s="562"/>
      <c r="M563" s="562"/>
      <c r="N563" s="562"/>
      <c r="O563" s="562"/>
      <c r="P563" s="81"/>
      <c r="Q563" s="806">
        <v>0</v>
      </c>
      <c r="R563" s="806"/>
      <c r="S563" s="81"/>
      <c r="T563" s="801">
        <v>332031</v>
      </c>
      <c r="U563" s="802"/>
      <c r="V563" s="81"/>
      <c r="W563" s="563">
        <f>ROUND(L563*Q563,0)</f>
        <v>0</v>
      </c>
      <c r="X563" s="563"/>
      <c r="Y563" s="563"/>
      <c r="Z563" s="563"/>
      <c r="AA563" s="801">
        <v>332036</v>
      </c>
      <c r="AB563" s="802"/>
      <c r="AC563" s="562"/>
      <c r="AD563" s="562"/>
      <c r="AE563" s="562"/>
      <c r="AF563" s="562"/>
      <c r="AG563" s="81"/>
      <c r="AH563" s="563">
        <f>+W563+AC563</f>
        <v>0</v>
      </c>
      <c r="AI563" s="563"/>
      <c r="AJ563" s="563"/>
      <c r="AK563" s="738"/>
      <c r="CT563" s="7"/>
      <c r="CU563" s="7"/>
      <c r="CV563" s="7"/>
      <c r="CW563" s="7"/>
      <c r="CX563" s="7"/>
    </row>
    <row r="564" spans="1:102" s="24" customFormat="1" ht="6" customHeight="1">
      <c r="A564" s="81"/>
      <c r="B564" s="243"/>
      <c r="C564" s="243"/>
      <c r="D564" s="243"/>
      <c r="E564" s="243"/>
      <c r="F564" s="243"/>
      <c r="G564" s="243"/>
      <c r="H564" s="243"/>
      <c r="I564" s="100"/>
      <c r="J564" s="100"/>
      <c r="K564" s="100"/>
      <c r="L564" s="100"/>
      <c r="M564" s="100"/>
      <c r="N564" s="100"/>
      <c r="O564" s="100"/>
      <c r="P564" s="100"/>
      <c r="Q564" s="100"/>
      <c r="R564" s="100"/>
      <c r="S564" s="100"/>
      <c r="T564" s="100"/>
      <c r="U564" s="100"/>
      <c r="V564" s="100"/>
      <c r="W564" s="100"/>
      <c r="X564" s="100"/>
      <c r="Y564" s="100"/>
      <c r="Z564" s="100"/>
      <c r="AA564" s="100"/>
      <c r="AB564" s="27"/>
      <c r="AC564" s="27"/>
      <c r="AD564" s="100"/>
      <c r="AE564" s="100"/>
      <c r="AF564" s="100"/>
      <c r="AG564" s="100"/>
      <c r="AH564" s="100"/>
      <c r="AI564" s="100"/>
      <c r="AJ564" s="100"/>
      <c r="AK564" s="236"/>
      <c r="CT564" s="7"/>
      <c r="CU564" s="7"/>
      <c r="CV564" s="7"/>
      <c r="CW564" s="7"/>
      <c r="CX564" s="7"/>
    </row>
    <row r="565" spans="1:102" s="24" customFormat="1" ht="15" customHeight="1">
      <c r="A565" s="105" t="s">
        <v>85</v>
      </c>
      <c r="B565" s="670" t="s">
        <v>338</v>
      </c>
      <c r="C565" s="670"/>
      <c r="D565" s="670"/>
      <c r="E565" s="670"/>
      <c r="F565" s="670"/>
      <c r="G565" s="670"/>
      <c r="H565" s="670"/>
      <c r="I565" s="100"/>
      <c r="J565" s="100"/>
      <c r="K565" s="100"/>
      <c r="L565" s="100"/>
      <c r="M565" s="100"/>
      <c r="N565" s="100"/>
      <c r="O565" s="100"/>
      <c r="P565" s="100"/>
      <c r="Q565" s="100"/>
      <c r="R565" s="100"/>
      <c r="S565" s="100"/>
      <c r="T565" s="100"/>
      <c r="U565" s="100"/>
      <c r="V565" s="100"/>
      <c r="W565" s="100"/>
      <c r="X565" s="100"/>
      <c r="Y565" s="100"/>
      <c r="Z565" s="100"/>
      <c r="AA565" s="100"/>
      <c r="AB565" s="27"/>
      <c r="AC565" s="100"/>
      <c r="AD565" s="100"/>
      <c r="AE565" s="100"/>
      <c r="AF565" s="100"/>
      <c r="AG565" s="100"/>
      <c r="AH565" s="100"/>
      <c r="AI565" s="100"/>
      <c r="AJ565" s="100"/>
      <c r="AK565" s="236"/>
      <c r="CT565" s="7"/>
      <c r="CU565" s="7"/>
      <c r="CV565" s="7"/>
      <c r="CW565" s="7"/>
      <c r="CX565" s="7"/>
    </row>
    <row r="566" spans="1:102" s="24" customFormat="1" ht="15" customHeight="1">
      <c r="A566" s="105"/>
      <c r="B566" s="670"/>
      <c r="C566" s="670"/>
      <c r="D566" s="670"/>
      <c r="E566" s="670"/>
      <c r="F566" s="670"/>
      <c r="G566" s="670"/>
      <c r="H566" s="670"/>
      <c r="I566" s="100"/>
      <c r="J566" s="100"/>
      <c r="K566" s="100"/>
      <c r="L566" s="100"/>
      <c r="M566" s="100"/>
      <c r="N566" s="100"/>
      <c r="O566" s="100"/>
      <c r="P566" s="100"/>
      <c r="Q566" s="100"/>
      <c r="R566" s="100"/>
      <c r="S566" s="100"/>
      <c r="T566" s="100"/>
      <c r="U566" s="100"/>
      <c r="V566" s="100"/>
      <c r="W566" s="100"/>
      <c r="X566" s="100"/>
      <c r="Y566" s="100"/>
      <c r="Z566" s="100"/>
      <c r="AA566" s="100"/>
      <c r="AB566" s="27"/>
      <c r="AC566" s="100"/>
      <c r="AD566" s="100"/>
      <c r="AE566" s="100"/>
      <c r="AF566" s="100"/>
      <c r="AG566" s="100"/>
      <c r="AH566" s="100"/>
      <c r="AI566" s="100"/>
      <c r="AJ566" s="100"/>
      <c r="AK566" s="236"/>
      <c r="CT566" s="7"/>
      <c r="CU566" s="7"/>
      <c r="CV566" s="7"/>
      <c r="CW566" s="7"/>
      <c r="CX566" s="7"/>
    </row>
    <row r="567" spans="1:102" s="24" customFormat="1" ht="15" customHeight="1">
      <c r="A567" s="105"/>
      <c r="B567" s="670"/>
      <c r="C567" s="670"/>
      <c r="D567" s="670"/>
      <c r="E567" s="670"/>
      <c r="F567" s="670"/>
      <c r="G567" s="670"/>
      <c r="H567" s="670"/>
      <c r="I567" s="81"/>
      <c r="J567" s="81"/>
      <c r="K567" s="100"/>
      <c r="L567" s="81"/>
      <c r="M567" s="81"/>
      <c r="N567" s="81"/>
      <c r="O567" s="81"/>
      <c r="P567" s="81"/>
      <c r="Q567" s="81"/>
      <c r="R567" s="81"/>
      <c r="S567" s="81"/>
      <c r="T567" s="81"/>
      <c r="U567" s="81"/>
      <c r="V567" s="81"/>
      <c r="W567" s="81"/>
      <c r="X567" s="81"/>
      <c r="Y567" s="81"/>
      <c r="Z567" s="81"/>
      <c r="AA567" s="81"/>
      <c r="AB567" s="81"/>
      <c r="AC567" s="81"/>
      <c r="AD567" s="81"/>
      <c r="AE567" s="81"/>
      <c r="AF567" s="81"/>
      <c r="AG567" s="81"/>
      <c r="AH567" s="81"/>
      <c r="AI567" s="81"/>
      <c r="AJ567" s="100"/>
      <c r="AK567" s="236"/>
      <c r="CT567" s="7"/>
      <c r="CU567" s="7"/>
      <c r="CV567" s="7"/>
      <c r="CW567" s="7"/>
      <c r="CX567" s="7"/>
    </row>
    <row r="568" spans="1:102" s="24" customFormat="1" ht="15" customHeight="1">
      <c r="A568" s="105"/>
      <c r="B568" s="670"/>
      <c r="C568" s="670"/>
      <c r="D568" s="670"/>
      <c r="E568" s="670"/>
      <c r="F568" s="670"/>
      <c r="G568" s="670"/>
      <c r="H568" s="670"/>
      <c r="I568" s="825">
        <v>31203</v>
      </c>
      <c r="J568" s="826"/>
      <c r="K568" s="81"/>
      <c r="L568" s="100"/>
      <c r="M568" s="100"/>
      <c r="N568" s="100"/>
      <c r="O568" s="100"/>
      <c r="P568" s="100"/>
      <c r="Q568" s="100"/>
      <c r="R568" s="100"/>
      <c r="S568" s="100"/>
      <c r="T568" s="100"/>
      <c r="U568" s="100"/>
      <c r="V568" s="100"/>
      <c r="W568" s="100"/>
      <c r="X568" s="100"/>
      <c r="Y568" s="100"/>
      <c r="Z568" s="100"/>
      <c r="AA568" s="100"/>
      <c r="AB568" s="100"/>
      <c r="AC568" s="100"/>
      <c r="AD568" s="100"/>
      <c r="AE568" s="100"/>
      <c r="AF568" s="100"/>
      <c r="AG568" s="100"/>
      <c r="AH568" s="678">
        <f>+AH551+AH557+AH563</f>
        <v>0</v>
      </c>
      <c r="AI568" s="678"/>
      <c r="AJ568" s="678"/>
      <c r="AK568" s="803"/>
      <c r="CT568" s="7"/>
      <c r="CU568" s="7"/>
      <c r="CV568" s="7"/>
      <c r="CW568" s="7"/>
      <c r="CX568" s="7"/>
    </row>
    <row r="569" spans="1:102" s="24" customFormat="1" ht="3" customHeight="1">
      <c r="A569" s="248"/>
      <c r="B569" s="249"/>
      <c r="C569" s="205"/>
      <c r="D569" s="205"/>
      <c r="E569" s="205"/>
      <c r="F569" s="205"/>
      <c r="G569" s="205"/>
      <c r="H569" s="205"/>
      <c r="I569" s="205"/>
      <c r="J569" s="205"/>
      <c r="K569" s="205"/>
      <c r="L569" s="205"/>
      <c r="M569" s="205"/>
      <c r="N569" s="205"/>
      <c r="O569" s="205"/>
      <c r="P569" s="205"/>
      <c r="Q569" s="205"/>
      <c r="R569" s="205"/>
      <c r="S569" s="205"/>
      <c r="T569" s="205"/>
      <c r="U569" s="205"/>
      <c r="V569" s="205"/>
      <c r="W569" s="205"/>
      <c r="X569" s="205"/>
      <c r="Y569" s="205"/>
      <c r="Z569" s="205"/>
      <c r="AA569" s="205"/>
      <c r="AB569" s="205"/>
      <c r="AC569" s="205"/>
      <c r="AD569" s="205"/>
      <c r="AE569" s="205"/>
      <c r="AF569" s="193"/>
      <c r="AG569" s="193"/>
      <c r="AH569" s="193"/>
      <c r="AI569" s="193"/>
      <c r="AJ569" s="193"/>
      <c r="AK569" s="250"/>
      <c r="CT569" s="7"/>
      <c r="CU569" s="7"/>
      <c r="CV569" s="7"/>
      <c r="CW569" s="7"/>
      <c r="CX569" s="7"/>
    </row>
    <row r="570" spans="1:102" s="24" customFormat="1" ht="6" customHeight="1">
      <c r="A570" s="27"/>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c r="AA570" s="27"/>
      <c r="AB570" s="27"/>
      <c r="AC570" s="27"/>
      <c r="AD570" s="27"/>
      <c r="AE570" s="27"/>
      <c r="AF570" s="27"/>
      <c r="AG570" s="27"/>
      <c r="AH570" s="27"/>
      <c r="AI570" s="27"/>
      <c r="AJ570" s="27"/>
      <c r="AK570" s="27"/>
      <c r="CT570" s="7"/>
      <c r="CU570" s="7"/>
      <c r="CV570" s="7"/>
      <c r="CW570" s="7"/>
      <c r="CX570" s="7"/>
    </row>
    <row r="571" spans="1:102" s="24" customFormat="1" ht="15" customHeight="1">
      <c r="A571" s="534" t="s">
        <v>339</v>
      </c>
      <c r="B571" s="535"/>
      <c r="C571" s="535"/>
      <c r="D571" s="535"/>
      <c r="E571" s="535"/>
      <c r="F571" s="535"/>
      <c r="G571" s="535"/>
      <c r="H571" s="535"/>
      <c r="I571" s="535"/>
      <c r="J571" s="535"/>
      <c r="K571" s="535"/>
      <c r="L571" s="535"/>
      <c r="M571" s="535"/>
      <c r="N571" s="535"/>
      <c r="O571" s="535"/>
      <c r="P571" s="535"/>
      <c r="Q571" s="535"/>
      <c r="R571" s="535"/>
      <c r="S571" s="535"/>
      <c r="T571" s="535"/>
      <c r="U571" s="535"/>
      <c r="V571" s="535"/>
      <c r="W571" s="535"/>
      <c r="X571" s="535"/>
      <c r="Y571" s="535"/>
      <c r="Z571" s="535"/>
      <c r="AA571" s="535"/>
      <c r="AB571" s="535"/>
      <c r="AC571" s="535"/>
      <c r="AD571" s="535"/>
      <c r="AE571" s="535"/>
      <c r="AF571" s="535"/>
      <c r="AG571" s="535"/>
      <c r="AH571" s="535"/>
      <c r="AI571" s="535"/>
      <c r="AJ571" s="535"/>
      <c r="AK571" s="536"/>
      <c r="CT571" s="7"/>
      <c r="CU571" s="7"/>
      <c r="CV571" s="7"/>
      <c r="CW571" s="7"/>
      <c r="CX571" s="7"/>
    </row>
    <row r="572" spans="1:102" s="24" customFormat="1" ht="3" customHeight="1">
      <c r="A572" s="111"/>
      <c r="B572" s="100"/>
      <c r="C572" s="100"/>
      <c r="D572" s="100"/>
      <c r="E572" s="100"/>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236"/>
      <c r="CT572" s="7"/>
      <c r="CU572" s="7"/>
      <c r="CV572" s="7"/>
      <c r="CW572" s="7"/>
      <c r="CX572" s="7"/>
    </row>
    <row r="573" spans="1:102" s="24" customFormat="1" ht="19.5" customHeight="1">
      <c r="A573" s="105" t="s">
        <v>88</v>
      </c>
      <c r="B573" s="81" t="s">
        <v>337</v>
      </c>
      <c r="C573" s="81"/>
      <c r="D573" s="81"/>
      <c r="E573" s="81"/>
      <c r="F573" s="81"/>
      <c r="G573" s="81"/>
      <c r="H573" s="81"/>
      <c r="I573" s="100"/>
      <c r="J573" s="100"/>
      <c r="K573" s="100"/>
      <c r="L573" s="100"/>
      <c r="M573" s="100"/>
      <c r="N573" s="100"/>
      <c r="O573" s="100"/>
      <c r="P573" s="100"/>
      <c r="Q573" s="100"/>
      <c r="R573" s="100"/>
      <c r="S573" s="81"/>
      <c r="T573" s="81"/>
      <c r="U573" s="100"/>
      <c r="V573" s="100"/>
      <c r="W573" s="100"/>
      <c r="X573" s="100"/>
      <c r="Y573" s="100"/>
      <c r="Z573" s="100"/>
      <c r="AA573" s="100"/>
      <c r="AB573" s="100"/>
      <c r="AC573" s="100"/>
      <c r="AD573" s="100"/>
      <c r="AE573" s="100"/>
      <c r="AF573" s="100"/>
      <c r="AG573" s="100"/>
      <c r="AH573" s="100"/>
      <c r="AI573" s="100"/>
      <c r="AJ573" s="100"/>
      <c r="AK573" s="236"/>
      <c r="CT573" s="7"/>
      <c r="CU573" s="7"/>
      <c r="CV573" s="7"/>
      <c r="CW573" s="7"/>
      <c r="CX573" s="7"/>
    </row>
    <row r="574" spans="1:102" s="24" customFormat="1" ht="19.5" customHeight="1">
      <c r="A574" s="237"/>
      <c r="B574" s="592"/>
      <c r="C574" s="592"/>
      <c r="D574" s="592"/>
      <c r="E574" s="592"/>
      <c r="F574" s="592"/>
      <c r="G574" s="592"/>
      <c r="H574" s="592"/>
      <c r="I574" s="100"/>
      <c r="J574" s="100"/>
      <c r="K574" s="100"/>
      <c r="L574" s="100"/>
      <c r="M574" s="100"/>
      <c r="N574" s="100"/>
      <c r="O574" s="100"/>
      <c r="P574" s="100"/>
      <c r="Q574" s="100"/>
      <c r="R574" s="100"/>
      <c r="S574" s="81"/>
      <c r="T574" s="81"/>
      <c r="U574" s="100"/>
      <c r="V574" s="100"/>
      <c r="W574" s="100"/>
      <c r="X574" s="100"/>
      <c r="Y574" s="100"/>
      <c r="Z574" s="100"/>
      <c r="AA574" s="100"/>
      <c r="AB574" s="100"/>
      <c r="AC574" s="100"/>
      <c r="AD574" s="100"/>
      <c r="AE574" s="100"/>
      <c r="AF574" s="100"/>
      <c r="AG574" s="100"/>
      <c r="AH574" s="100"/>
      <c r="AI574" s="100"/>
      <c r="AJ574" s="100"/>
      <c r="AK574" s="236"/>
      <c r="CT574" s="7"/>
      <c r="CU574" s="7"/>
      <c r="CV574" s="7"/>
      <c r="CW574" s="7"/>
      <c r="CX574" s="7"/>
    </row>
    <row r="575" spans="1:102" s="24" customFormat="1" ht="19.5" customHeight="1">
      <c r="A575" s="81"/>
      <c r="B575" s="590"/>
      <c r="C575" s="590"/>
      <c r="D575" s="590"/>
      <c r="E575" s="590"/>
      <c r="F575" s="590"/>
      <c r="G575" s="590"/>
      <c r="H575" s="590"/>
      <c r="I575" s="100"/>
      <c r="J575" s="100"/>
      <c r="K575" s="100"/>
      <c r="L575" s="100"/>
      <c r="M575" s="100"/>
      <c r="N575" s="81"/>
      <c r="O575" s="81"/>
      <c r="P575" s="81"/>
      <c r="Q575" s="81"/>
      <c r="R575" s="81"/>
      <c r="S575" s="81"/>
      <c r="T575" s="81"/>
      <c r="U575" s="100"/>
      <c r="V575" s="100"/>
      <c r="W575" s="100"/>
      <c r="X575" s="100"/>
      <c r="Y575" s="100"/>
      <c r="Z575" s="100"/>
      <c r="AA575" s="100"/>
      <c r="AB575" s="100"/>
      <c r="AC575" s="100"/>
      <c r="AD575" s="100"/>
      <c r="AE575" s="100"/>
      <c r="AF575" s="100"/>
      <c r="AG575" s="100"/>
      <c r="AH575" s="100"/>
      <c r="AI575" s="100"/>
      <c r="AJ575" s="100"/>
      <c r="AK575" s="236"/>
      <c r="CT575" s="7"/>
      <c r="CU575" s="7"/>
      <c r="CV575" s="7"/>
      <c r="CW575" s="7"/>
      <c r="CX575" s="7"/>
    </row>
    <row r="576" spans="1:102" s="24" customFormat="1" ht="14.25">
      <c r="A576" s="81"/>
      <c r="B576" s="81" t="s">
        <v>168</v>
      </c>
      <c r="C576" s="238"/>
      <c r="D576" s="238"/>
      <c r="E576" s="238"/>
      <c r="F576" s="238"/>
      <c r="G576" s="238"/>
      <c r="H576" s="238"/>
      <c r="I576" s="81"/>
      <c r="J576" s="81"/>
      <c r="K576" s="100"/>
      <c r="L576" s="81"/>
      <c r="M576" s="81"/>
      <c r="N576" s="81"/>
      <c r="O576" s="81"/>
      <c r="P576" s="81"/>
      <c r="Q576" s="81"/>
      <c r="R576" s="81"/>
      <c r="S576" s="81"/>
      <c r="T576" s="81"/>
      <c r="U576" s="100"/>
      <c r="V576" s="100"/>
      <c r="W576" s="81"/>
      <c r="X576" s="81"/>
      <c r="Y576" s="81"/>
      <c r="Z576" s="81"/>
      <c r="AA576" s="100"/>
      <c r="AB576" s="81"/>
      <c r="AC576" s="81"/>
      <c r="AD576" s="81"/>
      <c r="AE576" s="81"/>
      <c r="AF576" s="81"/>
      <c r="AG576" s="81"/>
      <c r="AH576" s="81"/>
      <c r="AI576" s="81"/>
      <c r="AJ576" s="81"/>
      <c r="AK576" s="236"/>
      <c r="CT576" s="7"/>
      <c r="CU576" s="7"/>
      <c r="CV576" s="7"/>
      <c r="CW576" s="7"/>
      <c r="CX576" s="7"/>
    </row>
    <row r="577" spans="1:102" s="24" customFormat="1" ht="19.5" customHeight="1">
      <c r="A577" s="81"/>
      <c r="B577" s="592"/>
      <c r="C577" s="592"/>
      <c r="D577" s="592"/>
      <c r="E577" s="592"/>
      <c r="F577" s="592"/>
      <c r="G577" s="592"/>
      <c r="H577" s="592"/>
      <c r="I577" s="799">
        <v>31202</v>
      </c>
      <c r="J577" s="800"/>
      <c r="K577" s="81"/>
      <c r="L577" s="562"/>
      <c r="M577" s="562"/>
      <c r="N577" s="562"/>
      <c r="O577" s="562"/>
      <c r="P577" s="81"/>
      <c r="Q577" s="806">
        <v>0</v>
      </c>
      <c r="R577" s="806"/>
      <c r="S577" s="81"/>
      <c r="T577" s="801">
        <v>312041</v>
      </c>
      <c r="U577" s="802"/>
      <c r="V577" s="81"/>
      <c r="W577" s="563">
        <f>ROUND(L577*Q577,0)</f>
        <v>0</v>
      </c>
      <c r="X577" s="563"/>
      <c r="Y577" s="563"/>
      <c r="Z577" s="563"/>
      <c r="AA577" s="801">
        <v>312046</v>
      </c>
      <c r="AB577" s="802"/>
      <c r="AC577" s="562"/>
      <c r="AD577" s="562"/>
      <c r="AE577" s="562"/>
      <c r="AF577" s="562"/>
      <c r="AG577" s="81"/>
      <c r="AH577" s="563">
        <f>+W577+AC577</f>
        <v>0</v>
      </c>
      <c r="AI577" s="563"/>
      <c r="AJ577" s="563"/>
      <c r="AK577" s="738"/>
      <c r="CT577" s="7"/>
      <c r="CU577" s="7"/>
      <c r="CV577" s="7"/>
      <c r="CW577" s="7"/>
      <c r="CX577" s="7"/>
    </row>
    <row r="578" spans="1:102" s="24" customFormat="1" ht="19.5" customHeight="1">
      <c r="A578" s="111"/>
      <c r="B578" s="590"/>
      <c r="C578" s="590"/>
      <c r="D578" s="590"/>
      <c r="E578" s="590"/>
      <c r="F578" s="590"/>
      <c r="G578" s="590"/>
      <c r="H578" s="590"/>
      <c r="I578" s="100"/>
      <c r="J578" s="100"/>
      <c r="K578" s="100"/>
      <c r="L578" s="100"/>
      <c r="M578" s="239"/>
      <c r="N578" s="239"/>
      <c r="O578" s="239"/>
      <c r="P578" s="240"/>
      <c r="Q578" s="241"/>
      <c r="R578" s="241"/>
      <c r="S578" s="239"/>
      <c r="T578" s="240"/>
      <c r="U578" s="240"/>
      <c r="V578" s="240"/>
      <c r="W578" s="240"/>
      <c r="X578" s="239"/>
      <c r="Y578" s="240"/>
      <c r="Z578" s="240"/>
      <c r="AA578" s="240"/>
      <c r="AB578" s="240"/>
      <c r="AC578" s="239"/>
      <c r="AD578" s="239"/>
      <c r="AE578" s="239"/>
      <c r="AF578" s="239"/>
      <c r="AG578" s="81"/>
      <c r="AH578" s="81"/>
      <c r="AI578" s="81"/>
      <c r="AJ578" s="244"/>
      <c r="AK578" s="236"/>
      <c r="CT578" s="7"/>
      <c r="CU578" s="7"/>
      <c r="CV578" s="7"/>
      <c r="CW578" s="7"/>
      <c r="CX578" s="7"/>
    </row>
    <row r="579" spans="1:102" s="24" customFormat="1" ht="19.5" customHeight="1">
      <c r="A579" s="105" t="s">
        <v>98</v>
      </c>
      <c r="B579" s="81" t="s">
        <v>337</v>
      </c>
      <c r="C579" s="81"/>
      <c r="D579" s="81"/>
      <c r="E579" s="81"/>
      <c r="F579" s="81"/>
      <c r="G579" s="81"/>
      <c r="H579" s="81"/>
      <c r="I579" s="100"/>
      <c r="J579" s="100"/>
      <c r="K579" s="100"/>
      <c r="L579" s="100"/>
      <c r="M579" s="239"/>
      <c r="N579" s="239"/>
      <c r="O579" s="239"/>
      <c r="P579" s="239"/>
      <c r="Q579" s="239"/>
      <c r="R579" s="239"/>
      <c r="S579" s="239"/>
      <c r="T579" s="239"/>
      <c r="U579" s="239"/>
      <c r="V579" s="239"/>
      <c r="W579" s="239"/>
      <c r="X579" s="239"/>
      <c r="Y579" s="239"/>
      <c r="Z579" s="239"/>
      <c r="AA579" s="239"/>
      <c r="AB579" s="239"/>
      <c r="AC579" s="239"/>
      <c r="AD579" s="239"/>
      <c r="AE579" s="239"/>
      <c r="AF579" s="239"/>
      <c r="AG579" s="239"/>
      <c r="AH579" s="239"/>
      <c r="AI579" s="239"/>
      <c r="AJ579" s="239"/>
      <c r="AK579" s="236"/>
      <c r="CT579" s="7"/>
      <c r="CU579" s="7"/>
      <c r="CV579" s="7"/>
      <c r="CW579" s="7"/>
      <c r="CX579" s="7"/>
    </row>
    <row r="580" spans="1:102" s="24" customFormat="1" ht="15.75">
      <c r="A580" s="237"/>
      <c r="B580" s="591"/>
      <c r="C580" s="591"/>
      <c r="D580" s="591"/>
      <c r="E580" s="591"/>
      <c r="F580" s="591"/>
      <c r="G580" s="591"/>
      <c r="H580" s="591"/>
      <c r="I580" s="100"/>
      <c r="J580" s="100"/>
      <c r="K580" s="100"/>
      <c r="L580" s="100"/>
      <c r="M580" s="240"/>
      <c r="N580" s="240"/>
      <c r="O580" s="240"/>
      <c r="P580" s="240"/>
      <c r="Q580" s="240"/>
      <c r="R580" s="239"/>
      <c r="S580" s="239"/>
      <c r="T580" s="239"/>
      <c r="U580" s="239"/>
      <c r="V580" s="240"/>
      <c r="W580" s="240"/>
      <c r="X580" s="240"/>
      <c r="Y580" s="240"/>
      <c r="Z580" s="240"/>
      <c r="AA580" s="240"/>
      <c r="AB580" s="240"/>
      <c r="AC580" s="240"/>
      <c r="AD580" s="240"/>
      <c r="AE580" s="240"/>
      <c r="AF580" s="240"/>
      <c r="AG580" s="240"/>
      <c r="AH580" s="239"/>
      <c r="AI580" s="239"/>
      <c r="AJ580" s="239"/>
      <c r="AK580" s="236"/>
      <c r="CT580" s="7"/>
      <c r="CU580" s="7"/>
      <c r="CV580" s="7"/>
      <c r="CW580" s="7"/>
      <c r="CX580" s="7"/>
    </row>
    <row r="581" spans="1:102" s="24" customFormat="1" ht="19.5" customHeight="1">
      <c r="A581" s="81"/>
      <c r="B581" s="827"/>
      <c r="C581" s="827"/>
      <c r="D581" s="827"/>
      <c r="E581" s="827"/>
      <c r="F581" s="827"/>
      <c r="G581" s="827"/>
      <c r="H581" s="827"/>
      <c r="I581" s="100"/>
      <c r="J581" s="242"/>
      <c r="K581" s="242"/>
      <c r="L581" s="100"/>
      <c r="M581" s="81"/>
      <c r="N581" s="81"/>
      <c r="O581" s="81"/>
      <c r="P581" s="81"/>
      <c r="Q581" s="81"/>
      <c r="R581" s="81"/>
      <c r="S581" s="81"/>
      <c r="T581" s="81"/>
      <c r="U581" s="81"/>
      <c r="V581" s="81"/>
      <c r="W581" s="81"/>
      <c r="X581" s="81"/>
      <c r="Y581" s="81"/>
      <c r="Z581" s="81"/>
      <c r="AA581" s="81"/>
      <c r="AB581" s="81"/>
      <c r="AC581" s="81"/>
      <c r="AD581" s="81"/>
      <c r="AE581" s="81"/>
      <c r="AF581" s="81"/>
      <c r="AG581" s="81"/>
      <c r="AH581" s="81"/>
      <c r="AI581" s="81"/>
      <c r="AJ581" s="81"/>
      <c r="AK581" s="236"/>
      <c r="CT581" s="7"/>
      <c r="CU581" s="7"/>
      <c r="CV581" s="7"/>
      <c r="CW581" s="7"/>
      <c r="CX581" s="7"/>
    </row>
    <row r="582" spans="1:102" s="24" customFormat="1" ht="19.5" customHeight="1">
      <c r="A582" s="81"/>
      <c r="B582" s="81" t="s">
        <v>168</v>
      </c>
      <c r="C582" s="238"/>
      <c r="D582" s="238"/>
      <c r="E582" s="238"/>
      <c r="F582" s="238"/>
      <c r="G582" s="238"/>
      <c r="H582" s="238"/>
      <c r="I582" s="100"/>
      <c r="J582" s="100"/>
      <c r="K582" s="100"/>
      <c r="L582" s="100"/>
      <c r="M582" s="242"/>
      <c r="N582" s="242"/>
      <c r="O582" s="242"/>
      <c r="P582" s="242"/>
      <c r="Q582" s="242"/>
      <c r="R582" s="242"/>
      <c r="S582" s="242"/>
      <c r="T582" s="242"/>
      <c r="U582" s="242"/>
      <c r="V582" s="242"/>
      <c r="W582" s="242"/>
      <c r="X582" s="242"/>
      <c r="Y582" s="242"/>
      <c r="Z582" s="242"/>
      <c r="AA582" s="242"/>
      <c r="AB582" s="242"/>
      <c r="AC582" s="242"/>
      <c r="AD582" s="242"/>
      <c r="AE582" s="242"/>
      <c r="AF582" s="242"/>
      <c r="AG582" s="242"/>
      <c r="AH582" s="242"/>
      <c r="AI582" s="242"/>
      <c r="AJ582" s="242"/>
      <c r="AK582" s="236"/>
      <c r="CT582" s="7"/>
      <c r="CU582" s="7"/>
      <c r="CV582" s="7"/>
      <c r="CW582" s="7"/>
      <c r="CX582" s="7"/>
    </row>
    <row r="583" spans="1:102" s="24" customFormat="1" ht="19.5" customHeight="1">
      <c r="A583" s="81"/>
      <c r="B583" s="591"/>
      <c r="C583" s="591"/>
      <c r="D583" s="591"/>
      <c r="E583" s="591"/>
      <c r="F583" s="591"/>
      <c r="G583" s="591"/>
      <c r="H583" s="591"/>
      <c r="I583" s="799">
        <v>32202</v>
      </c>
      <c r="J583" s="800"/>
      <c r="K583" s="81"/>
      <c r="L583" s="562"/>
      <c r="M583" s="562"/>
      <c r="N583" s="562"/>
      <c r="O583" s="562"/>
      <c r="P583" s="81"/>
      <c r="Q583" s="806">
        <v>0</v>
      </c>
      <c r="R583" s="806"/>
      <c r="S583" s="81"/>
      <c r="T583" s="801">
        <v>322041</v>
      </c>
      <c r="U583" s="802"/>
      <c r="V583" s="81"/>
      <c r="W583" s="563">
        <f>ROUND(L583*Q583,0)</f>
        <v>0</v>
      </c>
      <c r="X583" s="563"/>
      <c r="Y583" s="563"/>
      <c r="Z583" s="563"/>
      <c r="AA583" s="801">
        <v>322046</v>
      </c>
      <c r="AB583" s="802"/>
      <c r="AC583" s="562"/>
      <c r="AD583" s="562"/>
      <c r="AE583" s="562"/>
      <c r="AF583" s="562"/>
      <c r="AG583" s="81"/>
      <c r="AH583" s="563">
        <f>+W583+AC583</f>
        <v>0</v>
      </c>
      <c r="AI583" s="563"/>
      <c r="AJ583" s="563"/>
      <c r="AK583" s="738"/>
      <c r="CT583" s="7"/>
      <c r="CU583" s="7"/>
      <c r="CV583" s="7"/>
      <c r="CW583" s="7"/>
      <c r="CX583" s="7"/>
    </row>
    <row r="584" spans="1:102" s="24" customFormat="1" ht="14.25">
      <c r="A584" s="81"/>
      <c r="B584" s="238"/>
      <c r="C584" s="238"/>
      <c r="D584" s="238"/>
      <c r="E584" s="238"/>
      <c r="F584" s="238"/>
      <c r="G584" s="238"/>
      <c r="H584" s="243"/>
      <c r="I584" s="100"/>
      <c r="J584" s="100"/>
      <c r="K584" s="100"/>
      <c r="L584" s="100"/>
      <c r="M584" s="242"/>
      <c r="N584" s="242"/>
      <c r="O584" s="242"/>
      <c r="P584" s="242"/>
      <c r="Q584" s="242"/>
      <c r="R584" s="242"/>
      <c r="S584" s="242"/>
      <c r="T584" s="242"/>
      <c r="U584" s="242"/>
      <c r="V584" s="242"/>
      <c r="W584" s="242"/>
      <c r="X584" s="242"/>
      <c r="Y584" s="242"/>
      <c r="Z584" s="242"/>
      <c r="AA584" s="242"/>
      <c r="AB584" s="242"/>
      <c r="AC584" s="242"/>
      <c r="AD584" s="242"/>
      <c r="AE584" s="242"/>
      <c r="AF584" s="242"/>
      <c r="AG584" s="242"/>
      <c r="AH584" s="242"/>
      <c r="AI584" s="242"/>
      <c r="AJ584" s="242"/>
      <c r="AK584" s="236"/>
      <c r="CT584" s="7"/>
      <c r="CU584" s="7"/>
      <c r="CV584" s="7"/>
      <c r="CW584" s="7"/>
      <c r="CX584" s="7"/>
    </row>
    <row r="585" spans="1:102" s="24" customFormat="1" ht="15" customHeight="1">
      <c r="A585" s="105" t="s">
        <v>101</v>
      </c>
      <c r="B585" s="81" t="s">
        <v>337</v>
      </c>
      <c r="C585" s="81"/>
      <c r="D585" s="81"/>
      <c r="E585" s="81"/>
      <c r="F585" s="81"/>
      <c r="G585" s="81"/>
      <c r="H585" s="81"/>
      <c r="I585" s="100"/>
      <c r="J585" s="100"/>
      <c r="K585" s="100"/>
      <c r="L585" s="100"/>
      <c r="M585" s="242"/>
      <c r="N585" s="242"/>
      <c r="O585" s="242"/>
      <c r="P585" s="242"/>
      <c r="Q585" s="242"/>
      <c r="R585" s="242"/>
      <c r="S585" s="242"/>
      <c r="T585" s="242"/>
      <c r="U585" s="242"/>
      <c r="V585" s="242"/>
      <c r="W585" s="242"/>
      <c r="X585" s="242"/>
      <c r="Y585" s="242"/>
      <c r="Z585" s="242"/>
      <c r="AA585" s="242"/>
      <c r="AB585" s="242"/>
      <c r="AC585" s="242"/>
      <c r="AD585" s="242"/>
      <c r="AE585" s="242"/>
      <c r="AF585" s="242"/>
      <c r="AG585" s="242"/>
      <c r="AH585" s="242"/>
      <c r="AI585" s="242"/>
      <c r="AJ585" s="242"/>
      <c r="AK585" s="236"/>
      <c r="CT585" s="7"/>
      <c r="CU585" s="7"/>
      <c r="CV585" s="7"/>
      <c r="CW585" s="7"/>
      <c r="CX585" s="7"/>
    </row>
    <row r="586" spans="1:102" s="24" customFormat="1" ht="15" customHeight="1">
      <c r="A586" s="237"/>
      <c r="B586" s="591"/>
      <c r="C586" s="591"/>
      <c r="D586" s="591"/>
      <c r="E586" s="591"/>
      <c r="F586" s="591"/>
      <c r="G586" s="591"/>
      <c r="H586" s="591"/>
      <c r="I586" s="100"/>
      <c r="J586" s="100"/>
      <c r="K586" s="100"/>
      <c r="L586" s="100"/>
      <c r="M586" s="242"/>
      <c r="N586" s="242"/>
      <c r="O586" s="242"/>
      <c r="P586" s="242"/>
      <c r="Q586" s="242"/>
      <c r="R586" s="242"/>
      <c r="S586" s="244"/>
      <c r="T586" s="244"/>
      <c r="U586" s="244"/>
      <c r="V586" s="244"/>
      <c r="W586" s="244"/>
      <c r="X586" s="244"/>
      <c r="Y586" s="244"/>
      <c r="Z586" s="244"/>
      <c r="AA586" s="244"/>
      <c r="AB586" s="244"/>
      <c r="AC586" s="244"/>
      <c r="AD586" s="244"/>
      <c r="AE586" s="242"/>
      <c r="AF586" s="242"/>
      <c r="AG586" s="242"/>
      <c r="AH586" s="242"/>
      <c r="AI586" s="242"/>
      <c r="AJ586" s="242"/>
      <c r="AK586" s="236"/>
      <c r="CT586" s="7"/>
      <c r="CU586" s="7"/>
      <c r="CV586" s="7"/>
      <c r="CW586" s="7"/>
      <c r="CX586" s="7"/>
    </row>
    <row r="587" spans="1:102" s="24" customFormat="1" ht="15" customHeight="1">
      <c r="A587" s="81"/>
      <c r="B587" s="827"/>
      <c r="C587" s="827"/>
      <c r="D587" s="827"/>
      <c r="E587" s="827"/>
      <c r="F587" s="827"/>
      <c r="G587" s="827"/>
      <c r="H587" s="827"/>
      <c r="I587" s="100"/>
      <c r="J587" s="81"/>
      <c r="K587" s="81"/>
      <c r="L587" s="100"/>
      <c r="M587" s="81"/>
      <c r="N587" s="81"/>
      <c r="O587" s="81"/>
      <c r="P587" s="81"/>
      <c r="Q587" s="81"/>
      <c r="R587" s="81"/>
      <c r="S587" s="81"/>
      <c r="T587" s="81"/>
      <c r="U587" s="81"/>
      <c r="V587" s="81"/>
      <c r="W587" s="81"/>
      <c r="X587" s="81"/>
      <c r="Y587" s="81"/>
      <c r="Z587" s="81"/>
      <c r="AA587" s="81"/>
      <c r="AB587" s="81"/>
      <c r="AC587" s="81"/>
      <c r="AD587" s="81"/>
      <c r="AE587" s="81"/>
      <c r="AF587" s="81"/>
      <c r="AG587" s="81"/>
      <c r="AH587" s="81"/>
      <c r="AI587" s="81"/>
      <c r="AJ587" s="81"/>
      <c r="AK587" s="236"/>
      <c r="CT587" s="7"/>
      <c r="CU587" s="7"/>
      <c r="CV587" s="7"/>
      <c r="CW587" s="7"/>
      <c r="CX587" s="7"/>
    </row>
    <row r="588" spans="1:102" s="24" customFormat="1" ht="15.75">
      <c r="A588" s="81"/>
      <c r="B588" s="81" t="s">
        <v>168</v>
      </c>
      <c r="C588" s="238"/>
      <c r="D588" s="238"/>
      <c r="E588" s="238"/>
      <c r="F588" s="238"/>
      <c r="G588" s="238"/>
      <c r="H588" s="238"/>
      <c r="I588" s="100"/>
      <c r="J588" s="245"/>
      <c r="K588" s="245"/>
      <c r="L588" s="100"/>
      <c r="M588" s="246"/>
      <c r="N588" s="246"/>
      <c r="O588" s="246"/>
      <c r="P588" s="246"/>
      <c r="Q588" s="246"/>
      <c r="R588" s="241"/>
      <c r="S588" s="247"/>
      <c r="T588" s="247"/>
      <c r="U588" s="239"/>
      <c r="V588" s="246"/>
      <c r="W588" s="246"/>
      <c r="X588" s="246"/>
      <c r="Y588" s="246"/>
      <c r="Z588" s="239"/>
      <c r="AA588" s="43"/>
      <c r="AB588" s="43"/>
      <c r="AC588" s="43"/>
      <c r="AD588" s="43"/>
      <c r="AE588" s="240"/>
      <c r="AF588" s="246"/>
      <c r="AG588" s="246"/>
      <c r="AH588" s="246"/>
      <c r="AI588" s="246"/>
      <c r="AJ588" s="246"/>
      <c r="AK588" s="236"/>
      <c r="CT588" s="7"/>
      <c r="CU588" s="7"/>
      <c r="CV588" s="7"/>
      <c r="CW588" s="7"/>
      <c r="CX588" s="7"/>
    </row>
    <row r="589" spans="1:102" s="24" customFormat="1" ht="14.25">
      <c r="A589" s="81"/>
      <c r="B589" s="591"/>
      <c r="C589" s="591"/>
      <c r="D589" s="591"/>
      <c r="E589" s="591"/>
      <c r="F589" s="591"/>
      <c r="G589" s="591"/>
      <c r="H589" s="591"/>
      <c r="I589" s="799">
        <v>33202</v>
      </c>
      <c r="J589" s="800"/>
      <c r="K589" s="81"/>
      <c r="L589" s="562"/>
      <c r="M589" s="562"/>
      <c r="N589" s="562"/>
      <c r="O589" s="562"/>
      <c r="P589" s="81"/>
      <c r="Q589" s="806">
        <v>0</v>
      </c>
      <c r="R589" s="806"/>
      <c r="S589" s="81"/>
      <c r="T589" s="801">
        <v>332041</v>
      </c>
      <c r="U589" s="802"/>
      <c r="V589" s="81"/>
      <c r="W589" s="563">
        <f>ROUND(L589*Q589,0)</f>
        <v>0</v>
      </c>
      <c r="X589" s="563"/>
      <c r="Y589" s="563"/>
      <c r="Z589" s="563"/>
      <c r="AA589" s="801">
        <v>332046</v>
      </c>
      <c r="AB589" s="802"/>
      <c r="AC589" s="562"/>
      <c r="AD589" s="562"/>
      <c r="AE589" s="562"/>
      <c r="AF589" s="562"/>
      <c r="AG589" s="81"/>
      <c r="AH589" s="563">
        <f>+W589+AC589</f>
        <v>0</v>
      </c>
      <c r="AI589" s="563"/>
      <c r="AJ589" s="563"/>
      <c r="AK589" s="738"/>
      <c r="CT589" s="7"/>
      <c r="CU589" s="7"/>
      <c r="CV589" s="7"/>
      <c r="CW589" s="7"/>
      <c r="CX589" s="7"/>
    </row>
    <row r="590" spans="1:102" s="24" customFormat="1" ht="6" customHeight="1">
      <c r="A590" s="81"/>
      <c r="B590" s="243"/>
      <c r="C590" s="243"/>
      <c r="D590" s="243"/>
      <c r="E590" s="243"/>
      <c r="F590" s="243"/>
      <c r="G590" s="243"/>
      <c r="H590" s="243"/>
      <c r="I590" s="100"/>
      <c r="J590" s="100"/>
      <c r="K590" s="100"/>
      <c r="L590" s="100"/>
      <c r="M590" s="100"/>
      <c r="N590" s="100"/>
      <c r="O590" s="100"/>
      <c r="P590" s="100"/>
      <c r="Q590" s="100"/>
      <c r="R590" s="100"/>
      <c r="S590" s="100"/>
      <c r="T590" s="100"/>
      <c r="U590" s="100"/>
      <c r="V590" s="100"/>
      <c r="W590" s="100"/>
      <c r="X590" s="100"/>
      <c r="Y590" s="100"/>
      <c r="Z590" s="100"/>
      <c r="AA590" s="100"/>
      <c r="AB590" s="27"/>
      <c r="AC590" s="27"/>
      <c r="AD590" s="100"/>
      <c r="AE590" s="100"/>
      <c r="AF590" s="100"/>
      <c r="AG590" s="100"/>
      <c r="AH590" s="100"/>
      <c r="AI590" s="100"/>
      <c r="AJ590" s="100"/>
      <c r="AK590" s="236"/>
      <c r="CT590" s="7"/>
      <c r="CU590" s="7"/>
      <c r="CV590" s="7"/>
      <c r="CW590" s="7"/>
      <c r="CX590" s="7"/>
    </row>
    <row r="591" spans="1:102" s="24" customFormat="1" ht="14.25">
      <c r="A591" s="105" t="s">
        <v>104</v>
      </c>
      <c r="B591" s="670" t="s">
        <v>340</v>
      </c>
      <c r="C591" s="670"/>
      <c r="D591" s="670"/>
      <c r="E591" s="670"/>
      <c r="F591" s="670"/>
      <c r="G591" s="670"/>
      <c r="H591" s="670"/>
      <c r="I591" s="100"/>
      <c r="J591" s="100"/>
      <c r="K591" s="100"/>
      <c r="L591" s="100"/>
      <c r="M591" s="100"/>
      <c r="N591" s="100"/>
      <c r="O591" s="100"/>
      <c r="P591" s="100"/>
      <c r="Q591" s="100"/>
      <c r="R591" s="100"/>
      <c r="S591" s="100"/>
      <c r="T591" s="100"/>
      <c r="U591" s="100"/>
      <c r="V591" s="100"/>
      <c r="W591" s="100"/>
      <c r="X591" s="100"/>
      <c r="Y591" s="100"/>
      <c r="Z591" s="100"/>
      <c r="AA591" s="100"/>
      <c r="AB591" s="27"/>
      <c r="AC591" s="100"/>
      <c r="AD591" s="100"/>
      <c r="AE591" s="100"/>
      <c r="AF591" s="100"/>
      <c r="AG591" s="100"/>
      <c r="AH591" s="100"/>
      <c r="AI591" s="100"/>
      <c r="AJ591" s="100"/>
      <c r="AK591" s="236"/>
      <c r="CT591" s="7"/>
      <c r="CU591" s="7"/>
      <c r="CV591" s="7"/>
      <c r="CW591" s="7"/>
      <c r="CX591" s="7"/>
    </row>
    <row r="592" spans="1:102" s="24" customFormat="1" ht="14.25">
      <c r="A592" s="105"/>
      <c r="B592" s="670"/>
      <c r="C592" s="670"/>
      <c r="D592" s="670"/>
      <c r="E592" s="670"/>
      <c r="F592" s="670"/>
      <c r="G592" s="670"/>
      <c r="H592" s="670"/>
      <c r="I592" s="100"/>
      <c r="J592" s="100"/>
      <c r="K592" s="100"/>
      <c r="L592" s="100"/>
      <c r="M592" s="100"/>
      <c r="N592" s="100"/>
      <c r="O592" s="100"/>
      <c r="P592" s="100"/>
      <c r="Q592" s="100"/>
      <c r="R592" s="100"/>
      <c r="S592" s="100"/>
      <c r="T592" s="100"/>
      <c r="U592" s="100"/>
      <c r="V592" s="100"/>
      <c r="W592" s="100"/>
      <c r="X592" s="100"/>
      <c r="Y592" s="100"/>
      <c r="Z592" s="100"/>
      <c r="AA592" s="100"/>
      <c r="AB592" s="27"/>
      <c r="AC592" s="100"/>
      <c r="AD592" s="100"/>
      <c r="AE592" s="100"/>
      <c r="AF592" s="100"/>
      <c r="AG592" s="100"/>
      <c r="AH592" s="100"/>
      <c r="AI592" s="100"/>
      <c r="AJ592" s="100"/>
      <c r="AK592" s="236"/>
      <c r="CT592" s="7"/>
      <c r="CU592" s="7"/>
      <c r="CV592" s="7"/>
      <c r="CW592" s="7"/>
      <c r="CX592" s="7"/>
    </row>
    <row r="593" spans="1:102" s="24" customFormat="1" ht="14.25">
      <c r="A593" s="105"/>
      <c r="B593" s="670"/>
      <c r="C593" s="670"/>
      <c r="D593" s="670"/>
      <c r="E593" s="670"/>
      <c r="F593" s="670"/>
      <c r="G593" s="670"/>
      <c r="H593" s="670"/>
      <c r="I593" s="81"/>
      <c r="J593" s="81"/>
      <c r="K593" s="100"/>
      <c r="L593" s="81"/>
      <c r="M593" s="81"/>
      <c r="N593" s="81"/>
      <c r="O593" s="81"/>
      <c r="P593" s="81"/>
      <c r="Q593" s="81"/>
      <c r="R593" s="81"/>
      <c r="S593" s="81"/>
      <c r="T593" s="81"/>
      <c r="U593" s="81"/>
      <c r="V593" s="81"/>
      <c r="W593" s="81"/>
      <c r="X593" s="81"/>
      <c r="Y593" s="81"/>
      <c r="Z593" s="81"/>
      <c r="AA593" s="81"/>
      <c r="AB593" s="81"/>
      <c r="AC593" s="81"/>
      <c r="AD593" s="81"/>
      <c r="AE593" s="81"/>
      <c r="AF593" s="81"/>
      <c r="AG593" s="81"/>
      <c r="AH593" s="81"/>
      <c r="AI593" s="81"/>
      <c r="AJ593" s="100"/>
      <c r="AK593" s="236"/>
      <c r="CT593" s="7"/>
      <c r="CU593" s="7"/>
      <c r="CV593" s="7"/>
      <c r="CW593" s="7"/>
      <c r="CX593" s="7"/>
    </row>
    <row r="594" spans="1:102" s="24" customFormat="1" ht="15.75">
      <c r="A594" s="105"/>
      <c r="B594" s="670"/>
      <c r="C594" s="670"/>
      <c r="D594" s="670"/>
      <c r="E594" s="670"/>
      <c r="F594" s="670"/>
      <c r="G594" s="670"/>
      <c r="H594" s="670"/>
      <c r="I594" s="825">
        <v>31203</v>
      </c>
      <c r="J594" s="826"/>
      <c r="K594" s="81"/>
      <c r="L594" s="100"/>
      <c r="M594" s="100"/>
      <c r="N594" s="100"/>
      <c r="O594" s="100"/>
      <c r="P594" s="100"/>
      <c r="Q594" s="100"/>
      <c r="R594" s="100"/>
      <c r="S594" s="100"/>
      <c r="T594" s="100"/>
      <c r="U594" s="100"/>
      <c r="V594" s="100"/>
      <c r="W594" s="100"/>
      <c r="X594" s="100"/>
      <c r="Y594" s="100"/>
      <c r="Z594" s="100"/>
      <c r="AA594" s="100"/>
      <c r="AB594" s="100"/>
      <c r="AC594" s="100"/>
      <c r="AD594" s="100"/>
      <c r="AE594" s="100"/>
      <c r="AF594" s="100"/>
      <c r="AG594" s="100"/>
      <c r="AH594" s="678">
        <f>+AH577+AH583+AH589</f>
        <v>0</v>
      </c>
      <c r="AI594" s="678"/>
      <c r="AJ594" s="678"/>
      <c r="AK594" s="803"/>
      <c r="CT594" s="7"/>
      <c r="CU594" s="7"/>
      <c r="CV594" s="7"/>
      <c r="CW594" s="7"/>
      <c r="CX594" s="7"/>
    </row>
    <row r="595" spans="1:102" s="24" customFormat="1" ht="4.5" customHeight="1">
      <c r="A595" s="248"/>
      <c r="B595" s="249"/>
      <c r="C595" s="205"/>
      <c r="D595" s="205"/>
      <c r="E595" s="205"/>
      <c r="F595" s="205"/>
      <c r="G595" s="205"/>
      <c r="H595" s="205"/>
      <c r="I595" s="205"/>
      <c r="J595" s="205"/>
      <c r="K595" s="205"/>
      <c r="L595" s="205"/>
      <c r="M595" s="205"/>
      <c r="N595" s="205"/>
      <c r="O595" s="205"/>
      <c r="P595" s="205"/>
      <c r="Q595" s="205"/>
      <c r="R595" s="205"/>
      <c r="S595" s="205"/>
      <c r="T595" s="205"/>
      <c r="U595" s="205"/>
      <c r="V595" s="205"/>
      <c r="W595" s="205"/>
      <c r="X595" s="205"/>
      <c r="Y595" s="205"/>
      <c r="Z595" s="205"/>
      <c r="AA595" s="205"/>
      <c r="AB595" s="205"/>
      <c r="AC595" s="205"/>
      <c r="AD595" s="205"/>
      <c r="AE595" s="205"/>
      <c r="AF595" s="193"/>
      <c r="AG595" s="193"/>
      <c r="AH595" s="193"/>
      <c r="AI595" s="193"/>
      <c r="AJ595" s="193"/>
      <c r="AK595" s="250"/>
      <c r="CT595" s="7"/>
      <c r="CU595" s="7"/>
      <c r="CV595" s="7"/>
      <c r="CW595" s="7"/>
      <c r="CX595" s="7"/>
    </row>
    <row r="596" spans="1:102" s="24" customFormat="1" ht="14.25">
      <c r="A596" s="27"/>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c r="AA596" s="27"/>
      <c r="AB596" s="27"/>
      <c r="AC596" s="27"/>
      <c r="AD596" s="27"/>
      <c r="AE596" s="27"/>
      <c r="AF596" s="27"/>
      <c r="AG596" s="27"/>
      <c r="AH596" s="27"/>
      <c r="AI596" s="27"/>
      <c r="AJ596" s="27"/>
      <c r="AK596" s="27"/>
      <c r="CT596" s="7"/>
      <c r="CU596" s="7"/>
      <c r="CV596" s="7"/>
      <c r="CW596" s="7"/>
      <c r="CX596" s="7"/>
    </row>
    <row r="597" spans="1:102" s="24" customFormat="1" ht="14.25">
      <c r="A597" s="27" t="s">
        <v>341</v>
      </c>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c r="AA597" s="27"/>
      <c r="AB597" s="27"/>
      <c r="AC597" s="27"/>
      <c r="AD597" s="27"/>
      <c r="AE597" s="27"/>
      <c r="AF597" s="27"/>
      <c r="AG597" s="27"/>
      <c r="AH597" s="27"/>
      <c r="AI597" s="27"/>
      <c r="AJ597" s="27"/>
      <c r="AK597" s="27"/>
      <c r="CT597" s="7"/>
      <c r="CU597" s="7"/>
      <c r="CV597" s="7"/>
      <c r="CW597" s="7"/>
      <c r="CX597" s="7"/>
    </row>
    <row r="598" spans="1:102" s="24" customFormat="1" ht="3.75" customHeight="1">
      <c r="A598" s="27"/>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c r="AA598" s="27"/>
      <c r="AB598" s="27"/>
      <c r="AC598" s="27"/>
      <c r="AD598" s="27"/>
      <c r="AE598" s="27"/>
      <c r="AF598" s="27"/>
      <c r="AG598" s="27"/>
      <c r="AH598" s="27"/>
      <c r="AI598" s="27"/>
      <c r="AJ598" s="27"/>
      <c r="AK598" s="27"/>
      <c r="CT598" s="7"/>
      <c r="CU598" s="7"/>
      <c r="CV598" s="7"/>
      <c r="CW598" s="7"/>
      <c r="CX598" s="7"/>
    </row>
    <row r="599" spans="1:102" s="24" customFormat="1" ht="14.25">
      <c r="A599" s="27" t="s">
        <v>342</v>
      </c>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c r="AA599" s="27"/>
      <c r="AB599" s="27"/>
      <c r="AC599" s="27"/>
      <c r="AD599" s="27"/>
      <c r="AE599" s="27"/>
      <c r="AF599" s="27"/>
      <c r="AG599" s="27"/>
      <c r="AH599" s="27"/>
      <c r="AI599" s="27"/>
      <c r="AJ599" s="27"/>
      <c r="AK599" s="27"/>
      <c r="CT599" s="7"/>
      <c r="CU599" s="7"/>
      <c r="CV599" s="7"/>
      <c r="CW599" s="7"/>
      <c r="CX599" s="7"/>
    </row>
    <row r="600" spans="1:102" s="24" customFormat="1" ht="12.75" customHeight="1">
      <c r="A600" s="27"/>
      <c r="B600" s="251" t="s">
        <v>343</v>
      </c>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c r="AA600" s="27"/>
      <c r="AB600" s="27"/>
      <c r="AC600" s="27"/>
      <c r="AD600" s="27"/>
      <c r="AE600" s="27"/>
      <c r="AF600" s="27"/>
      <c r="AG600" s="27"/>
      <c r="AH600" s="27"/>
      <c r="AI600" s="27"/>
      <c r="AJ600" s="27"/>
      <c r="AK600" s="27"/>
      <c r="CT600" s="7"/>
      <c r="CU600" s="7"/>
      <c r="CV600" s="7"/>
      <c r="CW600" s="7"/>
      <c r="CX600" s="7"/>
    </row>
    <row r="601" spans="1:102" s="24" customFormat="1" ht="3.75" customHeight="1">
      <c r="A601" s="27"/>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c r="AA601" s="27"/>
      <c r="AB601" s="27"/>
      <c r="AC601" s="27"/>
      <c r="AD601" s="27"/>
      <c r="AE601" s="27"/>
      <c r="AF601" s="27"/>
      <c r="AG601" s="27"/>
      <c r="AH601" s="27"/>
      <c r="AI601" s="27"/>
      <c r="AJ601" s="27"/>
      <c r="AK601" s="27"/>
      <c r="CT601" s="7"/>
      <c r="CU601" s="7"/>
      <c r="CV601" s="7"/>
      <c r="CW601" s="7"/>
      <c r="CX601" s="7"/>
    </row>
    <row r="602" spans="1:102" s="24" customFormat="1" ht="14.25">
      <c r="A602" s="27" t="s">
        <v>344</v>
      </c>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c r="AA602" s="27"/>
      <c r="AB602" s="27"/>
      <c r="AC602" s="27"/>
      <c r="AD602" s="27"/>
      <c r="AE602" s="27"/>
      <c r="AF602" s="27"/>
      <c r="AG602" s="27"/>
      <c r="AH602" s="27"/>
      <c r="AI602" s="27"/>
      <c r="AJ602" s="27"/>
      <c r="AK602" s="27"/>
      <c r="CT602" s="7"/>
      <c r="CU602" s="7"/>
      <c r="CV602" s="7"/>
      <c r="CW602" s="7"/>
      <c r="CX602" s="7"/>
    </row>
    <row r="603" spans="1:102" s="24" customFormat="1" ht="14.25">
      <c r="A603" s="27"/>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c r="AA603" s="27"/>
      <c r="AB603" s="27"/>
      <c r="AC603" s="27"/>
      <c r="AD603" s="27"/>
      <c r="AE603" s="27"/>
      <c r="AF603" s="27"/>
      <c r="AG603" s="27"/>
      <c r="AH603" s="27"/>
      <c r="AI603" s="27"/>
      <c r="AJ603" s="27"/>
      <c r="AK603" s="27"/>
      <c r="CT603" s="7"/>
      <c r="CU603" s="7"/>
      <c r="CV603" s="7"/>
      <c r="CW603" s="7"/>
      <c r="CX603" s="7"/>
    </row>
    <row r="604" spans="1:102" s="24" customFormat="1" ht="15.75" customHeight="1">
      <c r="A604" s="27"/>
      <c r="B604" s="27"/>
      <c r="C604" s="27"/>
      <c r="D604" s="27"/>
      <c r="E604" s="27"/>
      <c r="F604" s="27"/>
      <c r="G604" s="27"/>
      <c r="H604" s="27"/>
      <c r="I604" s="27"/>
      <c r="J604" s="27"/>
      <c r="K604" s="27"/>
      <c r="L604" s="27"/>
      <c r="M604" s="27"/>
      <c r="N604" s="27"/>
      <c r="O604" s="27"/>
      <c r="P604" s="27"/>
      <c r="Q604" s="27"/>
      <c r="R604" s="27"/>
      <c r="S604" s="27"/>
      <c r="T604" s="27"/>
      <c r="U604" s="27"/>
      <c r="V604" s="27"/>
      <c r="W604" s="27"/>
      <c r="X604" s="157" t="s">
        <v>159</v>
      </c>
      <c r="Y604" s="27"/>
      <c r="Z604" s="27"/>
      <c r="AA604" s="27"/>
      <c r="AB604" s="547"/>
      <c r="AC604" s="547"/>
      <c r="AD604" s="547"/>
      <c r="AE604" s="547"/>
      <c r="AF604" s="547"/>
      <c r="AG604" s="547"/>
      <c r="AH604" s="547"/>
      <c r="AI604" s="547"/>
      <c r="AJ604" s="547"/>
      <c r="AK604" s="27"/>
      <c r="AN604" s="556" t="s">
        <v>65</v>
      </c>
      <c r="AO604" s="557"/>
      <c r="AP604" s="557"/>
      <c r="AQ604" s="557"/>
      <c r="AR604" s="558"/>
      <c r="AS604" s="7"/>
      <c r="AT604" s="7"/>
      <c r="AU604" s="7"/>
      <c r="AV604" s="7"/>
      <c r="AW604" s="7"/>
      <c r="AX604" s="7"/>
      <c r="AY604" s="7"/>
      <c r="AZ604" s="7"/>
      <c r="BA604" s="7"/>
      <c r="BB604" s="7"/>
      <c r="BC604" s="7"/>
      <c r="BD604" s="7"/>
      <c r="BE604" s="7"/>
      <c r="BF604" s="7"/>
      <c r="BG604" s="7"/>
      <c r="BH604" s="7"/>
      <c r="BI604" s="7"/>
      <c r="BJ604" s="7"/>
      <c r="BK604" s="7"/>
      <c r="BL604" s="7"/>
      <c r="BM604" s="7"/>
      <c r="BN604" s="7"/>
      <c r="BO604" s="7"/>
      <c r="BP604" s="7"/>
      <c r="BQ604" s="7"/>
      <c r="BR604" s="7"/>
      <c r="BS604" s="7"/>
      <c r="BT604" s="7"/>
      <c r="BU604" s="7"/>
      <c r="BV604" s="7"/>
      <c r="BW604" s="7"/>
      <c r="BX604" s="7"/>
      <c r="BY604" s="7"/>
      <c r="BZ604" s="7"/>
      <c r="CA604" s="7"/>
      <c r="CB604" s="7"/>
      <c r="CC604" s="7"/>
      <c r="CD604" s="7"/>
      <c r="CE604" s="7"/>
      <c r="CF604" s="7"/>
      <c r="CG604" s="7"/>
      <c r="CH604" s="7"/>
      <c r="CI604" s="7"/>
      <c r="CJ604" s="7"/>
      <c r="CK604" s="7"/>
      <c r="CL604" s="7"/>
      <c r="CM604" s="7"/>
      <c r="CN604" s="7"/>
      <c r="CO604" s="7"/>
      <c r="CP604" s="7"/>
      <c r="CQ604" s="7"/>
      <c r="CR604" s="7"/>
      <c r="CS604" s="7"/>
      <c r="CT604" s="7"/>
      <c r="CU604" s="7"/>
      <c r="CV604" s="7"/>
      <c r="CW604" s="7"/>
      <c r="CX604" s="7"/>
    </row>
    <row r="605" spans="1:102" s="24" customFormat="1" ht="13.5" customHeight="1">
      <c r="A605" s="27"/>
      <c r="B605" s="27"/>
      <c r="C605" s="27"/>
      <c r="D605" s="27"/>
      <c r="E605" s="27"/>
      <c r="F605" s="27"/>
      <c r="G605" s="27"/>
      <c r="H605" s="27"/>
      <c r="I605" s="27"/>
      <c r="J605" s="27"/>
      <c r="K605" s="27"/>
      <c r="L605" s="27"/>
      <c r="M605" s="27"/>
      <c r="N605" s="27"/>
      <c r="O605" s="27"/>
      <c r="P605" s="27"/>
      <c r="Q605" s="27"/>
      <c r="R605" s="27"/>
      <c r="S605" s="27"/>
      <c r="T605" s="27"/>
      <c r="U605" s="27"/>
      <c r="V605" s="27"/>
      <c r="W605" s="27"/>
      <c r="X605" s="7"/>
      <c r="Y605" s="7"/>
      <c r="Z605" s="7"/>
      <c r="AA605" s="7"/>
      <c r="AB605" s="7"/>
      <c r="AC605" s="7"/>
      <c r="AD605" s="7"/>
      <c r="AE605" s="7"/>
      <c r="AF605" s="7"/>
      <c r="AG605" s="7"/>
      <c r="AH605" s="7"/>
      <c r="AI605" s="7"/>
      <c r="AJ605" s="7"/>
      <c r="AK605" s="7"/>
      <c r="AL605" s="7"/>
      <c r="AM605" s="7"/>
      <c r="AN605" s="7"/>
      <c r="AO605" s="7"/>
      <c r="AP605" s="7"/>
      <c r="AQ605" s="7"/>
      <c r="AR605" s="7"/>
      <c r="CT605" s="7"/>
      <c r="CU605" s="7"/>
      <c r="CV605" s="7"/>
      <c r="CW605" s="7"/>
      <c r="CX605" s="7"/>
    </row>
    <row r="606" spans="24:102" s="24" customFormat="1" ht="3.75" customHeight="1">
      <c r="X606" s="157"/>
      <c r="AB606" s="38"/>
      <c r="AC606" s="38"/>
      <c r="AD606" s="38"/>
      <c r="AE606" s="38"/>
      <c r="AF606" s="38"/>
      <c r="AG606" s="38"/>
      <c r="AH606" s="38"/>
      <c r="AI606" s="38"/>
      <c r="AJ606" s="38"/>
      <c r="CT606" s="7"/>
      <c r="CU606" s="7"/>
      <c r="CV606" s="7"/>
      <c r="CW606" s="7"/>
      <c r="CX606" s="7"/>
    </row>
    <row r="607" spans="1:102" s="24" customFormat="1" ht="3.75" customHeight="1">
      <c r="A607" s="667" t="s">
        <v>345</v>
      </c>
      <c r="B607" s="667"/>
      <c r="C607" s="667"/>
      <c r="D607" s="667"/>
      <c r="E607" s="667"/>
      <c r="F607" s="667"/>
      <c r="G607" s="667"/>
      <c r="H607" s="667"/>
      <c r="I607" s="667"/>
      <c r="J607" s="667"/>
      <c r="K607" s="667"/>
      <c r="L607" s="667"/>
      <c r="M607" s="667"/>
      <c r="N607" s="667"/>
      <c r="O607" s="667"/>
      <c r="P607" s="667"/>
      <c r="Q607" s="667"/>
      <c r="R607" s="667"/>
      <c r="S607" s="667"/>
      <c r="T607" s="667"/>
      <c r="U607" s="667"/>
      <c r="V607" s="667"/>
      <c r="X607" s="65"/>
      <c r="Y607" s="87"/>
      <c r="Z607" s="87"/>
      <c r="AA607" s="87"/>
      <c r="AB607" s="87"/>
      <c r="AC607" s="87"/>
      <c r="AD607" s="87"/>
      <c r="AE607" s="87"/>
      <c r="AF607" s="87"/>
      <c r="AG607" s="87"/>
      <c r="AH607" s="87"/>
      <c r="AI607" s="87"/>
      <c r="AJ607" s="630" t="s">
        <v>346</v>
      </c>
      <c r="AK607" s="631"/>
      <c r="CT607" s="7"/>
      <c r="CU607" s="7"/>
      <c r="CV607" s="7"/>
      <c r="CW607" s="7"/>
      <c r="CX607" s="7"/>
    </row>
    <row r="608" spans="1:102" s="24" customFormat="1" ht="15" customHeight="1">
      <c r="A608" s="667"/>
      <c r="B608" s="667"/>
      <c r="C608" s="667"/>
      <c r="D608" s="667"/>
      <c r="E608" s="667"/>
      <c r="F608" s="667"/>
      <c r="G608" s="667"/>
      <c r="H608" s="667"/>
      <c r="I608" s="667"/>
      <c r="J608" s="667"/>
      <c r="K608" s="667"/>
      <c r="L608" s="667"/>
      <c r="M608" s="667"/>
      <c r="N608" s="667"/>
      <c r="O608" s="667"/>
      <c r="P608" s="667"/>
      <c r="Q608" s="667"/>
      <c r="R608" s="667"/>
      <c r="S608" s="667"/>
      <c r="T608" s="667"/>
      <c r="U608" s="667"/>
      <c r="V608" s="667"/>
      <c r="X608" s="70" t="s">
        <v>69</v>
      </c>
      <c r="Y608" s="23"/>
      <c r="Z608" s="23"/>
      <c r="AA608" s="23"/>
      <c r="AB608" s="23"/>
      <c r="AC608" s="23"/>
      <c r="AD608" s="71">
        <v>2</v>
      </c>
      <c r="AE608" s="71">
        <v>0</v>
      </c>
      <c r="AF608" s="71">
        <v>0</v>
      </c>
      <c r="AG608" s="72">
        <v>4</v>
      </c>
      <c r="AH608" s="23"/>
      <c r="AI608" s="23"/>
      <c r="AJ608" s="712"/>
      <c r="AK608" s="713"/>
      <c r="CT608" s="7"/>
      <c r="CU608" s="7"/>
      <c r="CV608" s="7"/>
      <c r="CW608" s="7"/>
      <c r="CX608" s="7"/>
    </row>
    <row r="609" spans="19:102" s="24" customFormat="1" ht="3.75" customHeight="1">
      <c r="S609" s="32"/>
      <c r="X609" s="70"/>
      <c r="Y609" s="23"/>
      <c r="Z609" s="23"/>
      <c r="AA609" s="23"/>
      <c r="AB609" s="23"/>
      <c r="AC609" s="23"/>
      <c r="AD609" s="23"/>
      <c r="AE609" s="23"/>
      <c r="AF609" s="23"/>
      <c r="AG609" s="23"/>
      <c r="AH609" s="23"/>
      <c r="AI609" s="23"/>
      <c r="AJ609" s="632"/>
      <c r="AK609" s="633"/>
      <c r="CT609" s="7"/>
      <c r="CU609" s="7"/>
      <c r="CV609" s="7"/>
      <c r="CW609" s="7"/>
      <c r="CX609" s="7"/>
    </row>
    <row r="610" spans="1:102" s="24" customFormat="1" ht="19.5" customHeight="1">
      <c r="A610" s="604" t="s">
        <v>347</v>
      </c>
      <c r="B610" s="604"/>
      <c r="C610" s="604"/>
      <c r="D610" s="604"/>
      <c r="E610" s="604"/>
      <c r="F610" s="604"/>
      <c r="G610" s="604"/>
      <c r="H610" s="604"/>
      <c r="I610" s="604"/>
      <c r="J610" s="604"/>
      <c r="K610" s="604"/>
      <c r="L610" s="604"/>
      <c r="M610" s="604"/>
      <c r="N610" s="604"/>
      <c r="O610" s="604"/>
      <c r="P610" s="604"/>
      <c r="Q610" s="604"/>
      <c r="R610" s="604"/>
      <c r="S610" s="604"/>
      <c r="T610" s="604"/>
      <c r="U610" s="604"/>
      <c r="V610" s="604"/>
      <c r="X610" s="70" t="s">
        <v>71</v>
      </c>
      <c r="Y610" s="23"/>
      <c r="Z610" s="23"/>
      <c r="AA610" s="23"/>
      <c r="AB610" s="23"/>
      <c r="AC610" s="23"/>
      <c r="AD610" s="23"/>
      <c r="AE610" s="23"/>
      <c r="AF610" s="7"/>
      <c r="AG610" s="668">
        <f>AG536</f>
        <v>0</v>
      </c>
      <c r="AH610" s="668"/>
      <c r="AI610" s="668"/>
      <c r="AJ610" s="23"/>
      <c r="AK610" s="79"/>
      <c r="AN610" s="7"/>
      <c r="AO610" s="7"/>
      <c r="AP610" s="7"/>
      <c r="CT610" s="7"/>
      <c r="CU610" s="7"/>
      <c r="CV610" s="7"/>
      <c r="CW610" s="7"/>
      <c r="CX610" s="7"/>
    </row>
    <row r="611" spans="1:102" s="24" customFormat="1" ht="19.5" customHeight="1">
      <c r="A611" s="32"/>
      <c r="B611" s="32"/>
      <c r="C611" s="32"/>
      <c r="D611" s="32"/>
      <c r="E611" s="32"/>
      <c r="F611" s="32"/>
      <c r="G611" s="32"/>
      <c r="H611" s="32"/>
      <c r="I611" s="32"/>
      <c r="J611" s="32"/>
      <c r="K611" s="32"/>
      <c r="L611" s="32"/>
      <c r="M611" s="32"/>
      <c r="N611" s="32"/>
      <c r="O611" s="32"/>
      <c r="P611" s="32"/>
      <c r="Q611" s="32"/>
      <c r="R611" s="32"/>
      <c r="S611" s="32"/>
      <c r="T611" s="32"/>
      <c r="U611" s="32"/>
      <c r="V611" s="32"/>
      <c r="X611" s="70" t="s">
        <v>20</v>
      </c>
      <c r="Y611" s="23"/>
      <c r="Z611" s="23"/>
      <c r="AA611" s="23"/>
      <c r="AB611" s="23"/>
      <c r="AC611" s="23"/>
      <c r="AD611" s="23"/>
      <c r="AE611" s="23"/>
      <c r="AF611" s="7"/>
      <c r="AG611" s="668" t="str">
        <f>AG537</f>
        <v>.</v>
      </c>
      <c r="AH611" s="668"/>
      <c r="AI611" s="668"/>
      <c r="AJ611" s="23"/>
      <c r="AK611" s="79"/>
      <c r="AN611" s="7"/>
      <c r="AO611" s="7"/>
      <c r="AP611" s="7"/>
      <c r="CT611" s="7"/>
      <c r="CU611" s="7"/>
      <c r="CV611" s="7"/>
      <c r="CW611" s="7"/>
      <c r="CX611" s="7"/>
    </row>
    <row r="612" spans="1:103" s="24" customFormat="1" ht="19.5" customHeight="1">
      <c r="A612" s="32"/>
      <c r="S612" s="32"/>
      <c r="X612" s="70" t="s">
        <v>168</v>
      </c>
      <c r="Y612" s="23"/>
      <c r="Z612" s="23"/>
      <c r="AA612" s="23"/>
      <c r="AB612" s="7"/>
      <c r="AC612" s="668" t="str">
        <f>AC538</f>
        <v>.</v>
      </c>
      <c r="AD612" s="668"/>
      <c r="AE612" s="668"/>
      <c r="AF612" s="668"/>
      <c r="AG612" s="668"/>
      <c r="AH612" s="668"/>
      <c r="AI612" s="668"/>
      <c r="AJ612" s="23"/>
      <c r="AK612" s="79"/>
      <c r="AM612" s="7"/>
      <c r="AN612" s="7"/>
      <c r="AO612" s="7"/>
      <c r="AP612" s="7"/>
      <c r="AQ612" s="7"/>
      <c r="AR612" s="7"/>
      <c r="AS612" s="7"/>
      <c r="AT612" s="7"/>
      <c r="AU612" s="7"/>
      <c r="AV612" s="7"/>
      <c r="AW612" s="7"/>
      <c r="AX612" s="7"/>
      <c r="AY612" s="7"/>
      <c r="AZ612" s="7"/>
      <c r="BA612" s="7"/>
      <c r="BB612" s="7"/>
      <c r="BC612" s="7"/>
      <c r="BD612" s="7"/>
      <c r="BE612" s="7"/>
      <c r="BF612" s="7"/>
      <c r="BG612" s="7"/>
      <c r="BH612" s="7"/>
      <c r="BI612" s="7"/>
      <c r="BJ612" s="7"/>
      <c r="BK612" s="7"/>
      <c r="BL612" s="7"/>
      <c r="BM612" s="7"/>
      <c r="BN612" s="7"/>
      <c r="BO612" s="7"/>
      <c r="BP612" s="7"/>
      <c r="BQ612" s="7"/>
      <c r="BR612" s="7"/>
      <c r="BS612" s="7"/>
      <c r="BT612" s="7"/>
      <c r="BU612" s="7"/>
      <c r="BV612" s="7"/>
      <c r="BW612" s="7"/>
      <c r="BX612" s="7"/>
      <c r="BY612" s="7"/>
      <c r="BZ612" s="7"/>
      <c r="CA612" s="7"/>
      <c r="CB612" s="7"/>
      <c r="CC612" s="7"/>
      <c r="CD612" s="7"/>
      <c r="CE612" s="7"/>
      <c r="CF612" s="7"/>
      <c r="CG612" s="7"/>
      <c r="CH612" s="7"/>
      <c r="CI612" s="7"/>
      <c r="CJ612" s="7"/>
      <c r="CK612" s="7"/>
      <c r="CL612" s="7"/>
      <c r="CM612" s="7"/>
      <c r="CN612" s="7"/>
      <c r="CO612" s="7"/>
      <c r="CP612" s="7"/>
      <c r="CQ612" s="7"/>
      <c r="CR612" s="7"/>
      <c r="CS612" s="7"/>
      <c r="CT612" s="7"/>
      <c r="CU612" s="7"/>
      <c r="CV612" s="7"/>
      <c r="CW612" s="7"/>
      <c r="CX612" s="7"/>
      <c r="CY612" s="7"/>
    </row>
    <row r="613" spans="1:103" s="24" customFormat="1" ht="19.5" customHeight="1">
      <c r="A613" s="147" t="s">
        <v>74</v>
      </c>
      <c r="S613" s="32"/>
      <c r="X613" s="70" t="s">
        <v>24</v>
      </c>
      <c r="Y613" s="23"/>
      <c r="Z613" s="23"/>
      <c r="AA613" s="23"/>
      <c r="AB613" s="7"/>
      <c r="AC613" s="804" t="str">
        <f>AC539</f>
        <v>.</v>
      </c>
      <c r="AD613" s="804"/>
      <c r="AE613" s="804"/>
      <c r="AF613" s="804"/>
      <c r="AG613" s="804"/>
      <c r="AH613" s="804"/>
      <c r="AI613" s="804"/>
      <c r="AJ613" s="23"/>
      <c r="AK613" s="79"/>
      <c r="AM613" s="7"/>
      <c r="AN613" s="7"/>
      <c r="AO613" s="7"/>
      <c r="AP613" s="7"/>
      <c r="AQ613" s="7"/>
      <c r="AR613" s="7"/>
      <c r="AS613" s="7"/>
      <c r="AT613" s="7"/>
      <c r="AU613" s="7"/>
      <c r="AV613" s="7"/>
      <c r="AW613" s="7"/>
      <c r="AX613" s="7"/>
      <c r="AY613" s="7"/>
      <c r="AZ613" s="7"/>
      <c r="BA613" s="7"/>
      <c r="BB613" s="7"/>
      <c r="BC613" s="7"/>
      <c r="BD613" s="7"/>
      <c r="BE613" s="7"/>
      <c r="BF613" s="7"/>
      <c r="BG613" s="7"/>
      <c r="BH613" s="7"/>
      <c r="BI613" s="7"/>
      <c r="BJ613" s="7"/>
      <c r="BK613" s="7"/>
      <c r="BL613" s="7"/>
      <c r="BM613" s="7"/>
      <c r="BN613" s="7"/>
      <c r="BO613" s="7"/>
      <c r="BP613" s="7"/>
      <c r="BQ613" s="7"/>
      <c r="BR613" s="7"/>
      <c r="BS613" s="7"/>
      <c r="BT613" s="7"/>
      <c r="BU613" s="7"/>
      <c r="BV613" s="7"/>
      <c r="BW613" s="7"/>
      <c r="BX613" s="7"/>
      <c r="BY613" s="7"/>
      <c r="BZ613" s="7"/>
      <c r="CA613" s="7"/>
      <c r="CB613" s="7"/>
      <c r="CC613" s="7"/>
      <c r="CD613" s="7"/>
      <c r="CE613" s="7"/>
      <c r="CF613" s="7"/>
      <c r="CG613" s="7"/>
      <c r="CH613" s="7"/>
      <c r="CI613" s="7"/>
      <c r="CJ613" s="7"/>
      <c r="CK613" s="7"/>
      <c r="CL613" s="7"/>
      <c r="CM613" s="7"/>
      <c r="CN613" s="7"/>
      <c r="CO613" s="7"/>
      <c r="CP613" s="7"/>
      <c r="CQ613" s="7"/>
      <c r="CR613" s="7"/>
      <c r="CS613" s="7"/>
      <c r="CT613" s="7"/>
      <c r="CU613" s="7"/>
      <c r="CV613" s="7"/>
      <c r="CW613" s="7"/>
      <c r="CX613" s="7"/>
      <c r="CY613" s="7"/>
    </row>
    <row r="614" spans="1:102" s="24" customFormat="1" ht="3" customHeight="1">
      <c r="A614" s="147"/>
      <c r="S614" s="32"/>
      <c r="X614" s="83"/>
      <c r="Y614" s="84"/>
      <c r="Z614" s="84"/>
      <c r="AA614" s="144"/>
      <c r="AB614" s="144"/>
      <c r="AC614" s="144"/>
      <c r="AD614" s="144"/>
      <c r="AE614" s="144"/>
      <c r="AF614" s="144"/>
      <c r="AG614" s="144"/>
      <c r="AH614" s="148"/>
      <c r="AI614" s="84"/>
      <c r="AJ614" s="84"/>
      <c r="AK614" s="86"/>
      <c r="CT614" s="7"/>
      <c r="CU614" s="7"/>
      <c r="CV614" s="7"/>
      <c r="CW614" s="7"/>
      <c r="CX614" s="7"/>
    </row>
    <row r="615" spans="1:102" s="24" customFormat="1" ht="3.75" customHeight="1">
      <c r="A615" s="147"/>
      <c r="S615" s="32"/>
      <c r="X615" s="84"/>
      <c r="Y615" s="84"/>
      <c r="Z615" s="84"/>
      <c r="AA615" s="144"/>
      <c r="AB615" s="144"/>
      <c r="AC615" s="144"/>
      <c r="AD615" s="144"/>
      <c r="AE615" s="144"/>
      <c r="AF615" s="144"/>
      <c r="AG615" s="144"/>
      <c r="AH615" s="148"/>
      <c r="AI615" s="84"/>
      <c r="AJ615" s="84"/>
      <c r="AK615" s="252"/>
      <c r="CT615" s="7"/>
      <c r="CU615" s="7"/>
      <c r="CV615" s="7"/>
      <c r="CW615" s="7"/>
      <c r="CX615" s="7"/>
    </row>
    <row r="616" spans="1:102" s="24" customFormat="1" ht="15" customHeight="1">
      <c r="A616" s="253"/>
      <c r="B616" s="254" t="s">
        <v>231</v>
      </c>
      <c r="C616" s="252"/>
      <c r="D616" s="252"/>
      <c r="E616" s="252"/>
      <c r="F616" s="252"/>
      <c r="G616" s="252"/>
      <c r="H616" s="252"/>
      <c r="I616" s="252"/>
      <c r="J616" s="252"/>
      <c r="K616" s="252"/>
      <c r="L616" s="252"/>
      <c r="M616" s="252"/>
      <c r="N616" s="255"/>
      <c r="O616" s="255" t="s">
        <v>232</v>
      </c>
      <c r="P616" s="255"/>
      <c r="Q616" s="255"/>
      <c r="R616" s="255" t="s">
        <v>348</v>
      </c>
      <c r="S616" s="252"/>
      <c r="T616" s="255"/>
      <c r="U616" s="255"/>
      <c r="V616" s="255"/>
      <c r="W616" s="255" t="s">
        <v>349</v>
      </c>
      <c r="X616" s="255"/>
      <c r="Y616" s="252"/>
      <c r="Z616" s="255"/>
      <c r="AA616" s="255"/>
      <c r="AB616" s="255" t="s">
        <v>350</v>
      </c>
      <c r="AC616" s="255"/>
      <c r="AD616" s="255"/>
      <c r="AE616" s="252"/>
      <c r="AF616" s="256"/>
      <c r="AG616" s="255" t="s">
        <v>351</v>
      </c>
      <c r="AH616" s="257"/>
      <c r="AI616" s="257"/>
      <c r="AJ616" s="257"/>
      <c r="AK616" s="258"/>
      <c r="CT616" s="7"/>
      <c r="CU616" s="7"/>
      <c r="CV616" s="7"/>
      <c r="CW616" s="7"/>
      <c r="CX616" s="7"/>
    </row>
    <row r="617" spans="14:102" s="24" customFormat="1" ht="6" customHeight="1">
      <c r="N617" s="66"/>
      <c r="O617" s="66"/>
      <c r="P617" s="66"/>
      <c r="Q617" s="66"/>
      <c r="R617" s="66"/>
      <c r="CT617" s="7"/>
      <c r="CU617" s="7"/>
      <c r="CV617" s="7"/>
      <c r="CW617" s="7"/>
      <c r="CX617" s="7"/>
    </row>
    <row r="618" spans="1:102" s="24" customFormat="1" ht="18" customHeight="1">
      <c r="A618" s="259" t="s">
        <v>78</v>
      </c>
      <c r="B618" s="260" t="s">
        <v>352</v>
      </c>
      <c r="C618" s="66"/>
      <c r="D618" s="66"/>
      <c r="E618" s="66"/>
      <c r="F618" s="66"/>
      <c r="G618" s="66"/>
      <c r="H618" s="66"/>
      <c r="I618" s="66"/>
      <c r="J618" s="66"/>
      <c r="K618" s="66"/>
      <c r="L618" s="66"/>
      <c r="M618" s="66"/>
      <c r="N618" s="66"/>
      <c r="O618" s="66"/>
      <c r="P618" s="66"/>
      <c r="Q618" s="66"/>
      <c r="R618" s="792"/>
      <c r="S618" s="792"/>
      <c r="T618" s="792"/>
      <c r="U618" s="792"/>
      <c r="V618" s="66"/>
      <c r="W618" s="792"/>
      <c r="X618" s="792"/>
      <c r="Y618" s="792"/>
      <c r="Z618" s="792"/>
      <c r="AA618" s="66"/>
      <c r="AB618" s="792"/>
      <c r="AC618" s="792"/>
      <c r="AD618" s="792"/>
      <c r="AE618" s="792"/>
      <c r="AF618" s="66"/>
      <c r="AG618" s="792"/>
      <c r="AH618" s="792"/>
      <c r="AI618" s="792"/>
      <c r="AJ618" s="792"/>
      <c r="AK618" s="154"/>
      <c r="CT618" s="7"/>
      <c r="CU618" s="7"/>
      <c r="CV618" s="7"/>
      <c r="CW618" s="7"/>
      <c r="CX618" s="7"/>
    </row>
    <row r="619" spans="1:102" s="24" customFormat="1" ht="18" customHeight="1">
      <c r="A619" s="70"/>
      <c r="B619" s="23"/>
      <c r="C619" s="23"/>
      <c r="D619" s="23"/>
      <c r="E619" s="23"/>
      <c r="F619" s="23"/>
      <c r="G619" s="23"/>
      <c r="H619" s="23"/>
      <c r="I619" s="23"/>
      <c r="J619" s="23"/>
      <c r="K619" s="23"/>
      <c r="L619" s="23"/>
      <c r="M619" s="23"/>
      <c r="N619" s="23"/>
      <c r="O619" s="23"/>
      <c r="P619" s="23"/>
      <c r="Q619" s="23"/>
      <c r="R619" s="793"/>
      <c r="S619" s="793"/>
      <c r="T619" s="793"/>
      <c r="U619" s="793"/>
      <c r="V619" s="23"/>
      <c r="W619" s="793"/>
      <c r="X619" s="793"/>
      <c r="Y619" s="793"/>
      <c r="Z619" s="793"/>
      <c r="AA619" s="23"/>
      <c r="AB619" s="793"/>
      <c r="AC619" s="793"/>
      <c r="AD619" s="793"/>
      <c r="AE619" s="793"/>
      <c r="AF619" s="23"/>
      <c r="AG619" s="793"/>
      <c r="AH619" s="793"/>
      <c r="AI619" s="793"/>
      <c r="AJ619" s="793"/>
      <c r="AK619" s="79"/>
      <c r="CT619" s="7"/>
      <c r="CU619" s="7"/>
      <c r="CV619" s="7"/>
      <c r="CW619" s="7"/>
      <c r="CX619" s="7"/>
    </row>
    <row r="620" spans="1:102" s="24" customFormat="1" ht="18" customHeight="1">
      <c r="A620" s="70"/>
      <c r="B620" s="23"/>
      <c r="C620" s="23"/>
      <c r="D620" s="23"/>
      <c r="E620" s="23"/>
      <c r="F620" s="23"/>
      <c r="G620" s="23"/>
      <c r="H620" s="23"/>
      <c r="I620" s="23"/>
      <c r="J620" s="23"/>
      <c r="K620" s="23"/>
      <c r="L620" s="23"/>
      <c r="M620" s="23"/>
      <c r="N620" s="23"/>
      <c r="O620" s="23"/>
      <c r="P620" s="23"/>
      <c r="Q620" s="23"/>
      <c r="R620" s="793"/>
      <c r="S620" s="793"/>
      <c r="T620" s="793"/>
      <c r="U620" s="793"/>
      <c r="V620" s="23"/>
      <c r="W620" s="793"/>
      <c r="X620" s="793"/>
      <c r="Y620" s="793"/>
      <c r="Z620" s="793"/>
      <c r="AA620" s="23"/>
      <c r="AB620" s="793"/>
      <c r="AC620" s="793"/>
      <c r="AD620" s="793"/>
      <c r="AE620" s="793"/>
      <c r="AF620" s="23"/>
      <c r="AG620" s="793"/>
      <c r="AH620" s="793"/>
      <c r="AI620" s="793"/>
      <c r="AJ620" s="793"/>
      <c r="AK620" s="79"/>
      <c r="CT620" s="7"/>
      <c r="CU620" s="7"/>
      <c r="CV620" s="7"/>
      <c r="CW620" s="7"/>
      <c r="CX620" s="7"/>
    </row>
    <row r="621" spans="1:102" s="24" customFormat="1" ht="18" customHeight="1">
      <c r="A621" s="70"/>
      <c r="B621" s="23"/>
      <c r="C621" s="23"/>
      <c r="D621" s="23"/>
      <c r="E621" s="23"/>
      <c r="F621" s="23"/>
      <c r="G621" s="23"/>
      <c r="H621" s="23"/>
      <c r="I621" s="23"/>
      <c r="J621" s="23"/>
      <c r="K621" s="23"/>
      <c r="L621" s="23"/>
      <c r="M621" s="23"/>
      <c r="N621" s="23"/>
      <c r="O621" s="23"/>
      <c r="P621" s="23"/>
      <c r="Q621" s="23"/>
      <c r="R621" s="794"/>
      <c r="S621" s="794"/>
      <c r="T621" s="794"/>
      <c r="U621" s="794"/>
      <c r="V621" s="23"/>
      <c r="W621" s="794"/>
      <c r="X621" s="794"/>
      <c r="Y621" s="794"/>
      <c r="Z621" s="794"/>
      <c r="AA621" s="23"/>
      <c r="AB621" s="794"/>
      <c r="AC621" s="794"/>
      <c r="AD621" s="794"/>
      <c r="AE621" s="794"/>
      <c r="AF621" s="23"/>
      <c r="AG621" s="794"/>
      <c r="AH621" s="794"/>
      <c r="AI621" s="794"/>
      <c r="AJ621" s="794"/>
      <c r="AK621" s="79"/>
      <c r="CT621" s="7"/>
      <c r="CU621" s="7"/>
      <c r="CV621" s="7"/>
      <c r="CW621" s="7"/>
      <c r="CX621" s="7"/>
    </row>
    <row r="622" spans="1:102" s="24" customFormat="1" ht="7.5" customHeight="1">
      <c r="A622" s="83"/>
      <c r="B622" s="84"/>
      <c r="C622" s="84"/>
      <c r="D622" s="84"/>
      <c r="E622" s="84"/>
      <c r="F622" s="84"/>
      <c r="G622" s="84"/>
      <c r="H622" s="84"/>
      <c r="I622" s="84"/>
      <c r="J622" s="84"/>
      <c r="K622" s="84"/>
      <c r="L622" s="84"/>
      <c r="M622" s="84"/>
      <c r="N622" s="84"/>
      <c r="O622" s="84"/>
      <c r="P622" s="84"/>
      <c r="Q622" s="84"/>
      <c r="R622" s="84"/>
      <c r="S622" s="84"/>
      <c r="T622" s="84"/>
      <c r="U622" s="84"/>
      <c r="V622" s="84"/>
      <c r="W622" s="84"/>
      <c r="X622" s="84"/>
      <c r="Y622" s="84"/>
      <c r="Z622" s="84"/>
      <c r="AA622" s="84"/>
      <c r="AB622" s="84"/>
      <c r="AC622" s="84"/>
      <c r="AD622" s="84"/>
      <c r="AE622" s="84"/>
      <c r="AF622" s="84"/>
      <c r="AG622" s="84"/>
      <c r="AH622" s="84"/>
      <c r="AI622" s="84"/>
      <c r="AJ622" s="84"/>
      <c r="AK622" s="86"/>
      <c r="CT622" s="7"/>
      <c r="CU622" s="7"/>
      <c r="CV622" s="7"/>
      <c r="CW622" s="7"/>
      <c r="CX622" s="7"/>
    </row>
    <row r="623" spans="1:102" s="24" customFormat="1" ht="3.75" customHeight="1">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c r="AA623" s="23"/>
      <c r="AB623" s="23"/>
      <c r="AC623" s="23"/>
      <c r="AD623" s="23"/>
      <c r="AE623" s="23"/>
      <c r="AF623" s="23"/>
      <c r="AG623" s="23"/>
      <c r="AH623" s="23"/>
      <c r="AI623" s="23"/>
      <c r="AJ623" s="23"/>
      <c r="AK623" s="23"/>
      <c r="CT623" s="7"/>
      <c r="CU623" s="7"/>
      <c r="CV623" s="7"/>
      <c r="CW623" s="7"/>
      <c r="CX623" s="7"/>
    </row>
    <row r="624" spans="1:102" s="24" customFormat="1" ht="15" customHeight="1">
      <c r="A624" s="253"/>
      <c r="B624" s="254" t="s">
        <v>231</v>
      </c>
      <c r="C624" s="252"/>
      <c r="D624" s="252"/>
      <c r="E624" s="252"/>
      <c r="F624" s="252"/>
      <c r="G624" s="252"/>
      <c r="H624" s="252"/>
      <c r="I624" s="252"/>
      <c r="J624" s="252"/>
      <c r="K624" s="252"/>
      <c r="L624" s="252"/>
      <c r="M624" s="252"/>
      <c r="N624" s="256"/>
      <c r="O624" s="257"/>
      <c r="P624" s="257"/>
      <c r="Q624" s="257"/>
      <c r="R624" s="255" t="s">
        <v>277</v>
      </c>
      <c r="S624" s="254"/>
      <c r="T624" s="256"/>
      <c r="U624" s="256"/>
      <c r="V624" s="256"/>
      <c r="W624" s="255" t="s">
        <v>277</v>
      </c>
      <c r="X624" s="256"/>
      <c r="Y624" s="254"/>
      <c r="Z624" s="256"/>
      <c r="AA624" s="256"/>
      <c r="AB624" s="255" t="s">
        <v>277</v>
      </c>
      <c r="AC624" s="256"/>
      <c r="AD624" s="256"/>
      <c r="AE624" s="254"/>
      <c r="AF624" s="256"/>
      <c r="AG624" s="255" t="s">
        <v>277</v>
      </c>
      <c r="AH624" s="256"/>
      <c r="AI624" s="256"/>
      <c r="AJ624" s="256"/>
      <c r="AK624" s="258"/>
      <c r="CT624" s="7"/>
      <c r="CU624" s="7"/>
      <c r="CV624" s="7"/>
      <c r="CW624" s="7"/>
      <c r="CX624" s="7"/>
    </row>
    <row r="625" spans="98:102" s="24" customFormat="1" ht="3.75" customHeight="1">
      <c r="CT625" s="7"/>
      <c r="CU625" s="7"/>
      <c r="CV625" s="7"/>
      <c r="CW625" s="7"/>
      <c r="CX625" s="7"/>
    </row>
    <row r="626" spans="1:102" s="24" customFormat="1" ht="14.25">
      <c r="A626" s="194" t="s">
        <v>353</v>
      </c>
      <c r="B626" s="66"/>
      <c r="C626" s="66"/>
      <c r="D626" s="66"/>
      <c r="E626" s="66"/>
      <c r="F626" s="66"/>
      <c r="G626" s="66"/>
      <c r="H626" s="66"/>
      <c r="I626" s="66"/>
      <c r="J626" s="66"/>
      <c r="K626" s="66"/>
      <c r="L626" s="66"/>
      <c r="M626" s="66"/>
      <c r="N626" s="66"/>
      <c r="O626" s="66"/>
      <c r="P626" s="66"/>
      <c r="Q626" s="66"/>
      <c r="R626" s="66"/>
      <c r="S626" s="66"/>
      <c r="T626" s="66"/>
      <c r="U626" s="66"/>
      <c r="V626" s="66"/>
      <c r="W626" s="66"/>
      <c r="X626" s="66"/>
      <c r="Y626" s="66"/>
      <c r="Z626" s="66"/>
      <c r="AA626" s="66"/>
      <c r="AB626" s="66"/>
      <c r="AC626" s="66"/>
      <c r="AD626" s="66"/>
      <c r="AE626" s="66"/>
      <c r="AF626" s="66"/>
      <c r="AG626" s="66"/>
      <c r="AH626" s="66"/>
      <c r="AI626" s="66"/>
      <c r="AJ626" s="66"/>
      <c r="AK626" s="154"/>
      <c r="CT626" s="7"/>
      <c r="CU626" s="7"/>
      <c r="CV626" s="7"/>
      <c r="CW626" s="7"/>
      <c r="CX626" s="7"/>
    </row>
    <row r="627" spans="1:102" s="24" customFormat="1" ht="15.75">
      <c r="A627" s="261" t="s">
        <v>81</v>
      </c>
      <c r="B627" s="98" t="s">
        <v>354</v>
      </c>
      <c r="C627" s="23"/>
      <c r="D627" s="23"/>
      <c r="E627" s="23"/>
      <c r="F627" s="23"/>
      <c r="G627" s="23"/>
      <c r="H627" s="23"/>
      <c r="I627" s="23"/>
      <c r="J627" s="23"/>
      <c r="K627" s="23"/>
      <c r="L627" s="23"/>
      <c r="M627" s="23"/>
      <c r="O627" s="728" t="s">
        <v>355</v>
      </c>
      <c r="P627" s="729"/>
      <c r="Q627" s="262"/>
      <c r="R627" s="805"/>
      <c r="S627" s="805"/>
      <c r="T627" s="805"/>
      <c r="U627" s="805"/>
      <c r="V627" s="118"/>
      <c r="W627" s="805"/>
      <c r="X627" s="805"/>
      <c r="Y627" s="805"/>
      <c r="Z627" s="805"/>
      <c r="AA627" s="118"/>
      <c r="AB627" s="805"/>
      <c r="AC627" s="805"/>
      <c r="AD627" s="805"/>
      <c r="AE627" s="805"/>
      <c r="AF627" s="263"/>
      <c r="AG627" s="805"/>
      <c r="AH627" s="805"/>
      <c r="AI627" s="805"/>
      <c r="AJ627" s="805"/>
      <c r="AK627" s="79"/>
      <c r="CT627" s="7"/>
      <c r="CU627" s="7"/>
      <c r="CV627" s="7"/>
      <c r="CW627" s="7"/>
      <c r="CX627" s="7"/>
    </row>
    <row r="628" spans="1:102" s="24" customFormat="1" ht="14.25">
      <c r="A628" s="261" t="s">
        <v>84</v>
      </c>
      <c r="B628" s="670" t="s">
        <v>356</v>
      </c>
      <c r="C628" s="670"/>
      <c r="D628" s="670"/>
      <c r="E628" s="670"/>
      <c r="F628" s="670"/>
      <c r="G628" s="670"/>
      <c r="H628" s="670"/>
      <c r="I628" s="670"/>
      <c r="J628" s="670"/>
      <c r="K628" s="670"/>
      <c r="L628" s="670"/>
      <c r="M628" s="23"/>
      <c r="N628" s="262"/>
      <c r="O628" s="262"/>
      <c r="P628" s="262"/>
      <c r="Q628" s="262"/>
      <c r="R628" s="262"/>
      <c r="S628" s="262"/>
      <c r="T628" s="262"/>
      <c r="U628" s="262"/>
      <c r="V628" s="262"/>
      <c r="W628" s="262"/>
      <c r="X628" s="262"/>
      <c r="Y628" s="262"/>
      <c r="Z628" s="262"/>
      <c r="AA628" s="262"/>
      <c r="AB628" s="262"/>
      <c r="AC628" s="262"/>
      <c r="AD628" s="262"/>
      <c r="AE628" s="262"/>
      <c r="AF628" s="262"/>
      <c r="AG628" s="262"/>
      <c r="AH628" s="262"/>
      <c r="AI628" s="262"/>
      <c r="AJ628" s="262"/>
      <c r="AK628" s="79"/>
      <c r="CT628" s="7"/>
      <c r="CU628" s="7"/>
      <c r="CV628" s="7"/>
      <c r="CW628" s="7"/>
      <c r="CX628" s="7"/>
    </row>
    <row r="629" spans="1:102" s="24" customFormat="1" ht="14.25">
      <c r="A629" s="264"/>
      <c r="B629" s="670"/>
      <c r="C629" s="670"/>
      <c r="D629" s="670"/>
      <c r="E629" s="670"/>
      <c r="F629" s="670"/>
      <c r="G629" s="670"/>
      <c r="H629" s="670"/>
      <c r="I629" s="670"/>
      <c r="J629" s="670"/>
      <c r="K629" s="670"/>
      <c r="L629" s="670"/>
      <c r="M629" s="23"/>
      <c r="N629" s="262"/>
      <c r="O629" s="728" t="s">
        <v>357</v>
      </c>
      <c r="P629" s="729"/>
      <c r="Q629" s="262"/>
      <c r="R629" s="685"/>
      <c r="S629" s="685"/>
      <c r="T629" s="685"/>
      <c r="U629" s="685"/>
      <c r="V629" s="265"/>
      <c r="W629" s="685"/>
      <c r="X629" s="685"/>
      <c r="Y629" s="685"/>
      <c r="Z629" s="685"/>
      <c r="AA629" s="265"/>
      <c r="AB629" s="685"/>
      <c r="AC629" s="685"/>
      <c r="AD629" s="685"/>
      <c r="AE629" s="685"/>
      <c r="AF629" s="266"/>
      <c r="AG629" s="685"/>
      <c r="AH629" s="685"/>
      <c r="AI629" s="685"/>
      <c r="AJ629" s="685"/>
      <c r="AK629" s="79"/>
      <c r="CT629" s="7"/>
      <c r="CU629" s="7"/>
      <c r="CV629" s="7"/>
      <c r="CW629" s="7"/>
      <c r="CX629" s="7"/>
    </row>
    <row r="630" spans="1:102" s="24" customFormat="1" ht="14.25">
      <c r="A630" s="261" t="s">
        <v>85</v>
      </c>
      <c r="B630" s="670" t="s">
        <v>358</v>
      </c>
      <c r="C630" s="670"/>
      <c r="D630" s="670"/>
      <c r="E630" s="670"/>
      <c r="F630" s="670"/>
      <c r="G630" s="670"/>
      <c r="H630" s="670"/>
      <c r="I630" s="670"/>
      <c r="J630" s="670"/>
      <c r="K630" s="670"/>
      <c r="L630" s="670"/>
      <c r="M630" s="23"/>
      <c r="N630" s="262"/>
      <c r="O630" s="262"/>
      <c r="P630" s="262"/>
      <c r="Q630" s="262"/>
      <c r="R630" s="262"/>
      <c r="S630" s="262"/>
      <c r="T630" s="262"/>
      <c r="U630" s="262"/>
      <c r="V630" s="262"/>
      <c r="W630" s="262"/>
      <c r="X630" s="262"/>
      <c r="Y630" s="262"/>
      <c r="Z630" s="262"/>
      <c r="AA630" s="262"/>
      <c r="AB630" s="262"/>
      <c r="AC630" s="262"/>
      <c r="AD630" s="262"/>
      <c r="AE630" s="262"/>
      <c r="AF630" s="262"/>
      <c r="AG630" s="262"/>
      <c r="AH630" s="262"/>
      <c r="AI630" s="262"/>
      <c r="AJ630" s="262"/>
      <c r="AK630" s="79"/>
      <c r="CT630" s="7"/>
      <c r="CU630" s="7"/>
      <c r="CV630" s="7"/>
      <c r="CW630" s="7"/>
      <c r="CX630" s="7"/>
    </row>
    <row r="631" spans="1:102" s="24" customFormat="1" ht="14.25">
      <c r="A631" s="264"/>
      <c r="B631" s="670"/>
      <c r="C631" s="670"/>
      <c r="D631" s="670"/>
      <c r="E631" s="670"/>
      <c r="F631" s="670"/>
      <c r="G631" s="670"/>
      <c r="H631" s="670"/>
      <c r="I631" s="670"/>
      <c r="J631" s="670"/>
      <c r="K631" s="670"/>
      <c r="L631" s="670"/>
      <c r="M631" s="23"/>
      <c r="N631" s="262"/>
      <c r="O631" s="728" t="s">
        <v>359</v>
      </c>
      <c r="P631" s="729"/>
      <c r="Q631" s="262"/>
      <c r="R631" s="685"/>
      <c r="S631" s="685"/>
      <c r="T631" s="685"/>
      <c r="U631" s="685"/>
      <c r="V631" s="265"/>
      <c r="W631" s="685"/>
      <c r="X631" s="685"/>
      <c r="Y631" s="685"/>
      <c r="Z631" s="685"/>
      <c r="AA631" s="265"/>
      <c r="AB631" s="685"/>
      <c r="AC631" s="685"/>
      <c r="AD631" s="685"/>
      <c r="AE631" s="685"/>
      <c r="AF631" s="266"/>
      <c r="AG631" s="685"/>
      <c r="AH631" s="685"/>
      <c r="AI631" s="685"/>
      <c r="AJ631" s="685"/>
      <c r="AK631" s="79"/>
      <c r="CT631" s="7"/>
      <c r="CU631" s="7"/>
      <c r="CV631" s="7"/>
      <c r="CW631" s="7"/>
      <c r="CX631" s="7"/>
    </row>
    <row r="632" spans="1:102" s="24" customFormat="1" ht="14.25">
      <c r="A632" s="261" t="s">
        <v>88</v>
      </c>
      <c r="B632" s="670" t="s">
        <v>360</v>
      </c>
      <c r="C632" s="670"/>
      <c r="D632" s="670"/>
      <c r="E632" s="670"/>
      <c r="F632" s="670"/>
      <c r="G632" s="670"/>
      <c r="H632" s="670"/>
      <c r="I632" s="670"/>
      <c r="J632" s="670"/>
      <c r="K632" s="670"/>
      <c r="L632" s="670"/>
      <c r="M632" s="23"/>
      <c r="N632" s="262"/>
      <c r="O632" s="262"/>
      <c r="P632" s="262"/>
      <c r="Q632" s="262"/>
      <c r="R632" s="262"/>
      <c r="S632" s="262"/>
      <c r="T632" s="262"/>
      <c r="U632" s="262"/>
      <c r="V632" s="262"/>
      <c r="W632" s="262"/>
      <c r="X632" s="262"/>
      <c r="Y632" s="262"/>
      <c r="Z632" s="262"/>
      <c r="AA632" s="262"/>
      <c r="AB632" s="262"/>
      <c r="AC632" s="262"/>
      <c r="AD632" s="262"/>
      <c r="AE632" s="262"/>
      <c r="AF632" s="262"/>
      <c r="AG632" s="262"/>
      <c r="AH632" s="262"/>
      <c r="AI632" s="262"/>
      <c r="AJ632" s="262"/>
      <c r="AK632" s="79"/>
      <c r="CT632" s="7"/>
      <c r="CU632" s="7"/>
      <c r="CV632" s="7"/>
      <c r="CW632" s="7"/>
      <c r="CX632" s="7"/>
    </row>
    <row r="633" spans="1:102" s="24" customFormat="1" ht="14.25">
      <c r="A633" s="264"/>
      <c r="B633" s="670"/>
      <c r="C633" s="670"/>
      <c r="D633" s="670"/>
      <c r="E633" s="670"/>
      <c r="F633" s="670"/>
      <c r="G633" s="670"/>
      <c r="H633" s="670"/>
      <c r="I633" s="670"/>
      <c r="J633" s="670"/>
      <c r="K633" s="670"/>
      <c r="L633" s="670"/>
      <c r="M633" s="23"/>
      <c r="N633" s="262"/>
      <c r="O633" s="728" t="s">
        <v>361</v>
      </c>
      <c r="P633" s="729"/>
      <c r="Q633" s="262"/>
      <c r="R633" s="685"/>
      <c r="S633" s="685"/>
      <c r="T633" s="685"/>
      <c r="U633" s="685"/>
      <c r="V633" s="265"/>
      <c r="W633" s="685"/>
      <c r="X633" s="685"/>
      <c r="Y633" s="685"/>
      <c r="Z633" s="685"/>
      <c r="AA633" s="265"/>
      <c r="AB633" s="685"/>
      <c r="AC633" s="685"/>
      <c r="AD633" s="685"/>
      <c r="AE633" s="685"/>
      <c r="AF633" s="266"/>
      <c r="AG633" s="685"/>
      <c r="AH633" s="685"/>
      <c r="AI633" s="685"/>
      <c r="AJ633" s="685"/>
      <c r="AK633" s="79"/>
      <c r="CT633" s="7"/>
      <c r="CU633" s="7"/>
      <c r="CV633" s="7"/>
      <c r="CW633" s="7"/>
      <c r="CX633" s="7"/>
    </row>
    <row r="634" spans="1:102" s="24" customFormat="1" ht="3.75" customHeight="1">
      <c r="A634" s="264"/>
      <c r="B634" s="143"/>
      <c r="C634" s="143"/>
      <c r="D634" s="143"/>
      <c r="E634" s="143"/>
      <c r="F634" s="143"/>
      <c r="G634" s="143"/>
      <c r="H634" s="143"/>
      <c r="I634" s="143"/>
      <c r="J634" s="143"/>
      <c r="K634" s="143"/>
      <c r="L634" s="143"/>
      <c r="M634" s="23"/>
      <c r="N634" s="262"/>
      <c r="O634" s="262"/>
      <c r="P634" s="262"/>
      <c r="Q634" s="262"/>
      <c r="R634" s="267"/>
      <c r="S634" s="267"/>
      <c r="T634" s="267"/>
      <c r="U634" s="267"/>
      <c r="V634" s="262"/>
      <c r="W634" s="267"/>
      <c r="X634" s="267"/>
      <c r="Y634" s="267"/>
      <c r="Z634" s="267"/>
      <c r="AA634" s="262"/>
      <c r="AB634" s="267"/>
      <c r="AC634" s="267"/>
      <c r="AD634" s="267"/>
      <c r="AE634" s="267"/>
      <c r="AG634" s="267"/>
      <c r="AH634" s="267"/>
      <c r="AI634" s="267"/>
      <c r="AJ634" s="267"/>
      <c r="AK634" s="79"/>
      <c r="CT634" s="7"/>
      <c r="CU634" s="7"/>
      <c r="CV634" s="7"/>
      <c r="CW634" s="7"/>
      <c r="CX634" s="7"/>
    </row>
    <row r="635" spans="1:102" s="24" customFormat="1" ht="14.25">
      <c r="A635" s="261" t="s">
        <v>98</v>
      </c>
      <c r="B635" s="98" t="s">
        <v>362</v>
      </c>
      <c r="C635" s="23"/>
      <c r="D635" s="23"/>
      <c r="E635" s="23"/>
      <c r="F635" s="23"/>
      <c r="G635" s="23"/>
      <c r="H635" s="23"/>
      <c r="I635" s="23"/>
      <c r="J635" s="23"/>
      <c r="K635" s="23"/>
      <c r="L635" s="23"/>
      <c r="M635" s="23"/>
      <c r="N635" s="262"/>
      <c r="O635" s="728" t="s">
        <v>363</v>
      </c>
      <c r="P635" s="729"/>
      <c r="Q635" s="262"/>
      <c r="R635" s="685"/>
      <c r="S635" s="685"/>
      <c r="T635" s="685"/>
      <c r="U635" s="685"/>
      <c r="V635" s="265"/>
      <c r="W635" s="685"/>
      <c r="X635" s="685"/>
      <c r="Y635" s="685"/>
      <c r="Z635" s="685"/>
      <c r="AA635" s="265"/>
      <c r="AB635" s="685"/>
      <c r="AC635" s="685"/>
      <c r="AD635" s="685"/>
      <c r="AE635" s="685"/>
      <c r="AF635" s="266"/>
      <c r="AG635" s="685"/>
      <c r="AH635" s="685"/>
      <c r="AI635" s="685"/>
      <c r="AJ635" s="685"/>
      <c r="AK635" s="79"/>
      <c r="CT635" s="7"/>
      <c r="CU635" s="7"/>
      <c r="CV635" s="7"/>
      <c r="CW635" s="7"/>
      <c r="CX635" s="7"/>
    </row>
    <row r="636" spans="1:102" s="24" customFormat="1" ht="3.75" customHeight="1">
      <c r="A636" s="261"/>
      <c r="B636" s="98"/>
      <c r="C636" s="23"/>
      <c r="D636" s="23"/>
      <c r="E636" s="23"/>
      <c r="F636" s="23"/>
      <c r="G636" s="23"/>
      <c r="H636" s="23"/>
      <c r="I636" s="23"/>
      <c r="J636" s="23"/>
      <c r="K636" s="23"/>
      <c r="L636" s="23"/>
      <c r="M636" s="23"/>
      <c r="N636" s="262"/>
      <c r="O636" s="268"/>
      <c r="P636" s="268"/>
      <c r="Q636" s="262"/>
      <c r="R636" s="267"/>
      <c r="S636" s="267"/>
      <c r="T636" s="267"/>
      <c r="U636" s="267"/>
      <c r="V636" s="262"/>
      <c r="W636" s="267"/>
      <c r="X636" s="267"/>
      <c r="Y636" s="267"/>
      <c r="Z636" s="267"/>
      <c r="AA636" s="262"/>
      <c r="AB636" s="267"/>
      <c r="AC636" s="267"/>
      <c r="AD636" s="267"/>
      <c r="AE636" s="267"/>
      <c r="AG636" s="267"/>
      <c r="AH636" s="267"/>
      <c r="AI636" s="267"/>
      <c r="AJ636" s="267"/>
      <c r="AK636" s="79"/>
      <c r="CT636" s="7"/>
      <c r="CU636" s="7"/>
      <c r="CV636" s="7"/>
      <c r="CW636" s="7"/>
      <c r="CX636" s="7"/>
    </row>
    <row r="637" spans="1:102" s="24" customFormat="1" ht="15.75">
      <c r="A637" s="269" t="s">
        <v>101</v>
      </c>
      <c r="B637" s="270" t="s">
        <v>364</v>
      </c>
      <c r="C637" s="23"/>
      <c r="D637" s="23"/>
      <c r="E637" s="23"/>
      <c r="F637" s="23"/>
      <c r="G637" s="23"/>
      <c r="H637" s="23"/>
      <c r="I637" s="23"/>
      <c r="J637" s="23"/>
      <c r="K637" s="23"/>
      <c r="L637" s="23"/>
      <c r="M637" s="23"/>
      <c r="N637" s="262"/>
      <c r="O637" s="777" t="s">
        <v>365</v>
      </c>
      <c r="P637" s="778"/>
      <c r="Q637" s="262"/>
      <c r="R637" s="678">
        <f>+R627+R629+R631+R633+R635</f>
        <v>0</v>
      </c>
      <c r="S637" s="678"/>
      <c r="T637" s="678"/>
      <c r="U637" s="678"/>
      <c r="V637" s="118"/>
      <c r="W637" s="678">
        <f>+W627+W629+W631+W633+W635</f>
        <v>0</v>
      </c>
      <c r="X637" s="678"/>
      <c r="Y637" s="678"/>
      <c r="Z637" s="678"/>
      <c r="AA637" s="118"/>
      <c r="AB637" s="678">
        <f>+AB627+AB629+AB631+AB633+AB635</f>
        <v>0</v>
      </c>
      <c r="AC637" s="678"/>
      <c r="AD637" s="678"/>
      <c r="AE637" s="678"/>
      <c r="AF637" s="263"/>
      <c r="AG637" s="678">
        <f>+AG627+AG629+AG631+AG633+AG635</f>
        <v>0</v>
      </c>
      <c r="AH637" s="678"/>
      <c r="AI637" s="678"/>
      <c r="AJ637" s="678"/>
      <c r="AK637" s="79"/>
      <c r="CT637" s="7"/>
      <c r="CU637" s="7"/>
      <c r="CV637" s="7"/>
      <c r="CW637" s="7"/>
      <c r="CX637" s="7"/>
    </row>
    <row r="638" spans="1:102" s="24" customFormat="1" ht="3.75" customHeight="1">
      <c r="A638" s="83"/>
      <c r="B638" s="84"/>
      <c r="C638" s="84"/>
      <c r="D638" s="84"/>
      <c r="E638" s="84"/>
      <c r="F638" s="84"/>
      <c r="G638" s="84"/>
      <c r="H638" s="84"/>
      <c r="I638" s="84"/>
      <c r="J638" s="84"/>
      <c r="K638" s="84"/>
      <c r="L638" s="84"/>
      <c r="M638" s="84"/>
      <c r="N638" s="84"/>
      <c r="O638" s="84"/>
      <c r="P638" s="84"/>
      <c r="Q638" s="84"/>
      <c r="R638" s="84"/>
      <c r="S638" s="84"/>
      <c r="T638" s="84"/>
      <c r="U638" s="84"/>
      <c r="V638" s="84"/>
      <c r="W638" s="84"/>
      <c r="X638" s="84"/>
      <c r="Y638" s="84"/>
      <c r="Z638" s="84"/>
      <c r="AA638" s="84"/>
      <c r="AB638" s="84"/>
      <c r="AC638" s="84"/>
      <c r="AD638" s="84"/>
      <c r="AE638" s="84"/>
      <c r="AF638" s="84"/>
      <c r="AG638" s="84"/>
      <c r="AH638" s="84"/>
      <c r="AI638" s="84"/>
      <c r="AJ638" s="84"/>
      <c r="AK638" s="86"/>
      <c r="CT638" s="7"/>
      <c r="CU638" s="7"/>
      <c r="CV638" s="7"/>
      <c r="CW638" s="7"/>
      <c r="CX638" s="7"/>
    </row>
    <row r="639" spans="1:102" s="24" customFormat="1" ht="6" customHeight="1">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c r="AA639" s="23"/>
      <c r="AB639" s="23"/>
      <c r="AC639" s="23"/>
      <c r="AD639" s="23"/>
      <c r="AE639" s="23"/>
      <c r="AF639" s="23"/>
      <c r="AG639" s="23"/>
      <c r="AH639" s="23"/>
      <c r="AI639" s="23"/>
      <c r="AJ639" s="23"/>
      <c r="AK639" s="23"/>
      <c r="CT639" s="7"/>
      <c r="CU639" s="7"/>
      <c r="CV639" s="7"/>
      <c r="CW639" s="7"/>
      <c r="CX639" s="7"/>
    </row>
    <row r="640" spans="1:102" s="24" customFormat="1" ht="14.25">
      <c r="A640" s="271" t="s">
        <v>366</v>
      </c>
      <c r="B640" s="66"/>
      <c r="C640" s="66"/>
      <c r="D640" s="66"/>
      <c r="E640" s="66"/>
      <c r="F640" s="66"/>
      <c r="G640" s="66"/>
      <c r="H640" s="66"/>
      <c r="I640" s="66"/>
      <c r="J640" s="66"/>
      <c r="K640" s="66"/>
      <c r="L640" s="66"/>
      <c r="M640" s="66"/>
      <c r="N640" s="66"/>
      <c r="O640" s="66"/>
      <c r="P640" s="66"/>
      <c r="Q640" s="66"/>
      <c r="R640" s="66"/>
      <c r="S640" s="66"/>
      <c r="T640" s="66"/>
      <c r="U640" s="66"/>
      <c r="V640" s="66"/>
      <c r="W640" s="66"/>
      <c r="X640" s="66"/>
      <c r="Y640" s="66"/>
      <c r="Z640" s="66"/>
      <c r="AA640" s="66"/>
      <c r="AB640" s="66"/>
      <c r="AC640" s="66"/>
      <c r="AD640" s="66"/>
      <c r="AE640" s="66"/>
      <c r="AF640" s="66"/>
      <c r="AG640" s="66"/>
      <c r="AH640" s="66"/>
      <c r="AI640" s="66"/>
      <c r="AJ640" s="66"/>
      <c r="AK640" s="154"/>
      <c r="CT640" s="7"/>
      <c r="CU640" s="7"/>
      <c r="CV640" s="7"/>
      <c r="CW640" s="7"/>
      <c r="CX640" s="7"/>
    </row>
    <row r="641" spans="1:102" s="24" customFormat="1" ht="14.25">
      <c r="A641" s="261" t="s">
        <v>104</v>
      </c>
      <c r="B641" s="670" t="s">
        <v>367</v>
      </c>
      <c r="C641" s="670"/>
      <c r="D641" s="670"/>
      <c r="E641" s="670"/>
      <c r="F641" s="670"/>
      <c r="G641" s="670"/>
      <c r="H641" s="670"/>
      <c r="I641" s="670"/>
      <c r="J641" s="670"/>
      <c r="K641" s="670"/>
      <c r="L641" s="670"/>
      <c r="M641" s="23"/>
      <c r="N641" s="262"/>
      <c r="O641" s="728" t="s">
        <v>368</v>
      </c>
      <c r="P641" s="729"/>
      <c r="Q641" s="265"/>
      <c r="AK641" s="79"/>
      <c r="CT641" s="7"/>
      <c r="CU641" s="7"/>
      <c r="CV641" s="7"/>
      <c r="CW641" s="7"/>
      <c r="CX641" s="7"/>
    </row>
    <row r="642" spans="1:102" s="24" customFormat="1" ht="14.25">
      <c r="A642" s="261"/>
      <c r="B642" s="670"/>
      <c r="C642" s="670"/>
      <c r="D642" s="670"/>
      <c r="E642" s="670"/>
      <c r="F642" s="670"/>
      <c r="G642" s="670"/>
      <c r="H642" s="670"/>
      <c r="I642" s="670"/>
      <c r="J642" s="670"/>
      <c r="K642" s="670"/>
      <c r="L642" s="670"/>
      <c r="M642" s="23"/>
      <c r="N642" s="262"/>
      <c r="O642" s="272"/>
      <c r="P642" s="272"/>
      <c r="Q642" s="265"/>
      <c r="R642" s="563">
        <f>ROUND((R627+R629+R631)/5,0)</f>
        <v>0</v>
      </c>
      <c r="S642" s="563"/>
      <c r="T642" s="563"/>
      <c r="U642" s="563"/>
      <c r="V642" s="265"/>
      <c r="W642" s="563">
        <f>ROUND((W627+W629+W631)/5,0)</f>
        <v>0</v>
      </c>
      <c r="X642" s="563"/>
      <c r="Y642" s="563"/>
      <c r="Z642" s="563"/>
      <c r="AA642" s="265"/>
      <c r="AB642" s="563">
        <f>ROUND((AB627+AB629+AB631)/5,0)</f>
        <v>0</v>
      </c>
      <c r="AC642" s="563"/>
      <c r="AD642" s="563"/>
      <c r="AE642" s="563"/>
      <c r="AF642" s="266"/>
      <c r="AG642" s="563">
        <f>ROUND((AG627+AG629+AG631)/5,0)</f>
        <v>0</v>
      </c>
      <c r="AH642" s="563"/>
      <c r="AI642" s="563"/>
      <c r="AJ642" s="563"/>
      <c r="AK642" s="79"/>
      <c r="CT642" s="7"/>
      <c r="CU642" s="7"/>
      <c r="CV642" s="7"/>
      <c r="CW642" s="7"/>
      <c r="CX642" s="7"/>
    </row>
    <row r="643" spans="1:102" s="24" customFormat="1" ht="3" customHeight="1">
      <c r="A643" s="261"/>
      <c r="B643" s="98"/>
      <c r="C643" s="23"/>
      <c r="D643" s="23"/>
      <c r="E643" s="23"/>
      <c r="F643" s="23"/>
      <c r="G643" s="23"/>
      <c r="H643" s="23"/>
      <c r="I643" s="23"/>
      <c r="J643" s="23"/>
      <c r="K643" s="23"/>
      <c r="L643" s="23"/>
      <c r="M643" s="23"/>
      <c r="N643" s="262"/>
      <c r="O643" s="272"/>
      <c r="P643" s="272"/>
      <c r="Q643" s="262"/>
      <c r="R643" s="273"/>
      <c r="S643" s="273"/>
      <c r="T643" s="273"/>
      <c r="U643" s="273"/>
      <c r="V643" s="262"/>
      <c r="W643" s="273"/>
      <c r="X643" s="273"/>
      <c r="Y643" s="273"/>
      <c r="Z643" s="273"/>
      <c r="AA643" s="262"/>
      <c r="AB643" s="273"/>
      <c r="AC643" s="273"/>
      <c r="AD643" s="273"/>
      <c r="AE643" s="273"/>
      <c r="AG643" s="273"/>
      <c r="AH643" s="273"/>
      <c r="AI643" s="273"/>
      <c r="AJ643" s="273"/>
      <c r="AK643" s="79"/>
      <c r="CT643" s="7"/>
      <c r="CU643" s="7"/>
      <c r="CV643" s="7"/>
      <c r="CW643" s="7"/>
      <c r="CX643" s="7"/>
    </row>
    <row r="644" spans="1:102" s="24" customFormat="1" ht="14.25">
      <c r="A644" s="261" t="s">
        <v>107</v>
      </c>
      <c r="B644" s="98" t="s">
        <v>369</v>
      </c>
      <c r="C644" s="23"/>
      <c r="D644" s="23"/>
      <c r="E644" s="23"/>
      <c r="F644" s="23"/>
      <c r="G644" s="23"/>
      <c r="H644" s="23"/>
      <c r="I644" s="23"/>
      <c r="J644" s="23"/>
      <c r="K644" s="23"/>
      <c r="L644" s="23"/>
      <c r="M644" s="23"/>
      <c r="N644" s="262"/>
      <c r="O644" s="728" t="s">
        <v>370</v>
      </c>
      <c r="P644" s="729"/>
      <c r="Q644" s="265"/>
      <c r="R644" s="685"/>
      <c r="S644" s="685"/>
      <c r="T644" s="685"/>
      <c r="U644" s="685"/>
      <c r="V644" s="265"/>
      <c r="W644" s="685"/>
      <c r="X644" s="685"/>
      <c r="Y644" s="685"/>
      <c r="Z644" s="685"/>
      <c r="AA644" s="265"/>
      <c r="AB644" s="685"/>
      <c r="AC644" s="685"/>
      <c r="AD644" s="685"/>
      <c r="AE644" s="685"/>
      <c r="AF644" s="266"/>
      <c r="AG644" s="685"/>
      <c r="AH644" s="685"/>
      <c r="AI644" s="685"/>
      <c r="AJ644" s="685"/>
      <c r="AK644" s="79"/>
      <c r="CT644" s="7"/>
      <c r="CU644" s="7"/>
      <c r="CV644" s="7"/>
      <c r="CW644" s="7"/>
      <c r="CX644" s="7"/>
    </row>
    <row r="645" spans="1:102" s="24" customFormat="1" ht="3" customHeight="1">
      <c r="A645" s="261"/>
      <c r="B645" s="98"/>
      <c r="C645" s="23"/>
      <c r="D645" s="23"/>
      <c r="E645" s="23"/>
      <c r="F645" s="23"/>
      <c r="G645" s="23"/>
      <c r="H645" s="23"/>
      <c r="I645" s="23"/>
      <c r="J645" s="23"/>
      <c r="K645" s="23"/>
      <c r="L645" s="23"/>
      <c r="M645" s="23"/>
      <c r="N645" s="262"/>
      <c r="O645" s="262"/>
      <c r="P645" s="262"/>
      <c r="Q645" s="262"/>
      <c r="R645" s="262"/>
      <c r="S645" s="262"/>
      <c r="T645" s="262"/>
      <c r="U645" s="262"/>
      <c r="V645" s="262"/>
      <c r="W645" s="262"/>
      <c r="X645" s="262"/>
      <c r="Y645" s="262"/>
      <c r="Z645" s="262"/>
      <c r="AA645" s="262"/>
      <c r="AB645" s="262"/>
      <c r="AC645" s="262"/>
      <c r="AD645" s="262"/>
      <c r="AE645" s="262"/>
      <c r="AF645" s="262"/>
      <c r="AG645" s="262"/>
      <c r="AH645" s="262"/>
      <c r="AI645" s="262"/>
      <c r="AJ645" s="262"/>
      <c r="AK645" s="79"/>
      <c r="CT645" s="7"/>
      <c r="CU645" s="7"/>
      <c r="CV645" s="7"/>
      <c r="CW645" s="7"/>
      <c r="CX645" s="7"/>
    </row>
    <row r="646" spans="1:102" s="24" customFormat="1" ht="14.25">
      <c r="A646" s="261" t="s">
        <v>109</v>
      </c>
      <c r="B646" s="98" t="s">
        <v>371</v>
      </c>
      <c r="C646" s="23"/>
      <c r="D646" s="23"/>
      <c r="E646" s="23"/>
      <c r="F646" s="23"/>
      <c r="G646" s="23"/>
      <c r="H646" s="23"/>
      <c r="I646" s="23"/>
      <c r="J646" s="23"/>
      <c r="K646" s="23"/>
      <c r="L646" s="23"/>
      <c r="M646" s="23"/>
      <c r="N646" s="262"/>
      <c r="O646" s="728" t="s">
        <v>372</v>
      </c>
      <c r="P646" s="729"/>
      <c r="Q646" s="265"/>
      <c r="R646" s="685"/>
      <c r="S646" s="685"/>
      <c r="T646" s="685"/>
      <c r="U646" s="685"/>
      <c r="V646" s="265"/>
      <c r="W646" s="685"/>
      <c r="X646" s="685"/>
      <c r="Y646" s="685"/>
      <c r="Z646" s="685"/>
      <c r="AA646" s="265"/>
      <c r="AB646" s="685"/>
      <c r="AC646" s="685"/>
      <c r="AD646" s="685"/>
      <c r="AE646" s="685"/>
      <c r="AF646" s="266"/>
      <c r="AG646" s="685"/>
      <c r="AH646" s="685"/>
      <c r="AI646" s="685"/>
      <c r="AJ646" s="685"/>
      <c r="AK646" s="79"/>
      <c r="CT646" s="7"/>
      <c r="CU646" s="7"/>
      <c r="CV646" s="7"/>
      <c r="CW646" s="7"/>
      <c r="CX646" s="7"/>
    </row>
    <row r="647" spans="1:102" s="24" customFormat="1" ht="3" customHeight="1">
      <c r="A647" s="261"/>
      <c r="B647" s="98"/>
      <c r="C647" s="23"/>
      <c r="D647" s="23"/>
      <c r="E647" s="23"/>
      <c r="F647" s="23"/>
      <c r="G647" s="23"/>
      <c r="H647" s="23"/>
      <c r="I647" s="23"/>
      <c r="J647" s="23"/>
      <c r="K647" s="23"/>
      <c r="L647" s="23"/>
      <c r="M647" s="23"/>
      <c r="N647" s="262"/>
      <c r="O647" s="272"/>
      <c r="P647" s="272"/>
      <c r="Q647" s="262"/>
      <c r="R647" s="273"/>
      <c r="S647" s="273"/>
      <c r="T647" s="273"/>
      <c r="U647" s="273"/>
      <c r="V647" s="262"/>
      <c r="W647" s="273"/>
      <c r="X647" s="273"/>
      <c r="Y647" s="273"/>
      <c r="Z647" s="273"/>
      <c r="AA647" s="262"/>
      <c r="AB647" s="273"/>
      <c r="AC647" s="273"/>
      <c r="AD647" s="273"/>
      <c r="AE647" s="273"/>
      <c r="AG647" s="273"/>
      <c r="AH647" s="273"/>
      <c r="AI647" s="273"/>
      <c r="AJ647" s="273"/>
      <c r="AK647" s="79"/>
      <c r="CT647" s="7"/>
      <c r="CU647" s="7"/>
      <c r="CV647" s="7"/>
      <c r="CW647" s="7"/>
      <c r="CX647" s="7"/>
    </row>
    <row r="648" spans="1:102" s="24" customFormat="1" ht="14.25">
      <c r="A648" s="261" t="s">
        <v>112</v>
      </c>
      <c r="B648" s="98" t="s">
        <v>373</v>
      </c>
      <c r="C648" s="23"/>
      <c r="D648" s="23"/>
      <c r="E648" s="23"/>
      <c r="F648" s="23"/>
      <c r="G648" s="23"/>
      <c r="H648" s="23"/>
      <c r="I648" s="23"/>
      <c r="J648" s="23"/>
      <c r="K648" s="23"/>
      <c r="L648" s="23"/>
      <c r="M648" s="23"/>
      <c r="N648" s="262"/>
      <c r="O648" s="728" t="s">
        <v>374</v>
      </c>
      <c r="P648" s="729"/>
      <c r="Q648" s="265"/>
      <c r="R648" s="685"/>
      <c r="S648" s="685"/>
      <c r="T648" s="685"/>
      <c r="U648" s="685"/>
      <c r="V648" s="265"/>
      <c r="W648" s="685"/>
      <c r="X648" s="685"/>
      <c r="Y648" s="685"/>
      <c r="Z648" s="685"/>
      <c r="AA648" s="265"/>
      <c r="AB648" s="685"/>
      <c r="AC648" s="685"/>
      <c r="AD648" s="685"/>
      <c r="AE648" s="685"/>
      <c r="AF648" s="266"/>
      <c r="AG648" s="685"/>
      <c r="AH648" s="685"/>
      <c r="AI648" s="685"/>
      <c r="AJ648" s="685"/>
      <c r="AK648" s="79"/>
      <c r="CT648" s="7"/>
      <c r="CU648" s="7"/>
      <c r="CV648" s="7"/>
      <c r="CW648" s="7"/>
      <c r="CX648" s="7"/>
    </row>
    <row r="649" spans="1:102" s="24" customFormat="1" ht="3" customHeight="1">
      <c r="A649" s="261"/>
      <c r="B649" s="98"/>
      <c r="C649" s="23"/>
      <c r="D649" s="23"/>
      <c r="E649" s="23"/>
      <c r="F649" s="23"/>
      <c r="G649" s="23"/>
      <c r="H649" s="23"/>
      <c r="I649" s="23"/>
      <c r="J649" s="23"/>
      <c r="K649" s="23"/>
      <c r="L649" s="23"/>
      <c r="M649" s="23"/>
      <c r="N649" s="262"/>
      <c r="O649" s="262"/>
      <c r="P649" s="262"/>
      <c r="Q649" s="262"/>
      <c r="R649" s="262"/>
      <c r="S649" s="262"/>
      <c r="T649" s="262"/>
      <c r="U649" s="262"/>
      <c r="V649" s="262"/>
      <c r="W649" s="262"/>
      <c r="X649" s="262"/>
      <c r="Y649" s="262"/>
      <c r="Z649" s="262"/>
      <c r="AA649" s="262"/>
      <c r="AB649" s="262"/>
      <c r="AC649" s="262"/>
      <c r="AD649" s="262"/>
      <c r="AE649" s="262"/>
      <c r="AF649" s="262"/>
      <c r="AG649" s="262"/>
      <c r="AH649" s="262"/>
      <c r="AI649" s="262"/>
      <c r="AJ649" s="262"/>
      <c r="AK649" s="79"/>
      <c r="CT649" s="7"/>
      <c r="CU649" s="7"/>
      <c r="CV649" s="7"/>
      <c r="CW649" s="7"/>
      <c r="CX649" s="7"/>
    </row>
    <row r="650" spans="1:102" s="24" customFormat="1" ht="12.75" customHeight="1">
      <c r="A650" s="261" t="s">
        <v>113</v>
      </c>
      <c r="B650" s="670" t="s">
        <v>375</v>
      </c>
      <c r="C650" s="670"/>
      <c r="D650" s="670"/>
      <c r="E650" s="670"/>
      <c r="F650" s="670"/>
      <c r="G650" s="670"/>
      <c r="H650" s="670"/>
      <c r="I650" s="670"/>
      <c r="J650" s="670"/>
      <c r="K650" s="670"/>
      <c r="L650" s="670"/>
      <c r="M650" s="23"/>
      <c r="N650" s="262"/>
      <c r="O650" s="262"/>
      <c r="P650" s="262"/>
      <c r="Q650" s="262"/>
      <c r="R650" s="262"/>
      <c r="S650" s="262"/>
      <c r="T650" s="262"/>
      <c r="U650" s="262"/>
      <c r="V650" s="262"/>
      <c r="W650" s="262"/>
      <c r="X650" s="262"/>
      <c r="Y650" s="262"/>
      <c r="Z650" s="262"/>
      <c r="AA650" s="262"/>
      <c r="AB650" s="262"/>
      <c r="AC650" s="262"/>
      <c r="AD650" s="262"/>
      <c r="AE650" s="262"/>
      <c r="AF650" s="262"/>
      <c r="AG650" s="262"/>
      <c r="AH650" s="262"/>
      <c r="AI650" s="262"/>
      <c r="AJ650" s="262"/>
      <c r="AK650" s="79"/>
      <c r="CT650" s="7"/>
      <c r="CU650" s="7"/>
      <c r="CV650" s="7"/>
      <c r="CW650" s="7"/>
      <c r="CX650" s="7"/>
    </row>
    <row r="651" spans="1:102" s="24" customFormat="1" ht="14.25">
      <c r="A651" s="261"/>
      <c r="B651" s="670"/>
      <c r="C651" s="670"/>
      <c r="D651" s="670"/>
      <c r="E651" s="670"/>
      <c r="F651" s="670"/>
      <c r="G651" s="670"/>
      <c r="H651" s="670"/>
      <c r="I651" s="670"/>
      <c r="J651" s="670"/>
      <c r="K651" s="670"/>
      <c r="L651" s="670"/>
      <c r="M651" s="23"/>
      <c r="N651" s="262"/>
      <c r="O651" s="728" t="s">
        <v>376</v>
      </c>
      <c r="P651" s="729"/>
      <c r="Q651" s="265"/>
      <c r="R651" s="685"/>
      <c r="S651" s="685"/>
      <c r="T651" s="685"/>
      <c r="U651" s="685"/>
      <c r="V651" s="265"/>
      <c r="W651" s="685"/>
      <c r="X651" s="685"/>
      <c r="Y651" s="685"/>
      <c r="Z651" s="685"/>
      <c r="AA651" s="265"/>
      <c r="AB651" s="685"/>
      <c r="AC651" s="685"/>
      <c r="AD651" s="685"/>
      <c r="AE651" s="685"/>
      <c r="AF651" s="266"/>
      <c r="AG651" s="685"/>
      <c r="AH651" s="685"/>
      <c r="AI651" s="685"/>
      <c r="AJ651" s="685"/>
      <c r="AK651" s="79"/>
      <c r="CT651" s="7"/>
      <c r="CU651" s="7"/>
      <c r="CV651" s="7"/>
      <c r="CW651" s="7"/>
      <c r="CX651" s="7"/>
    </row>
    <row r="652" spans="1:102" s="24" customFormat="1" ht="3" customHeight="1">
      <c r="A652" s="261"/>
      <c r="B652" s="143"/>
      <c r="C652" s="143"/>
      <c r="D652" s="143"/>
      <c r="E652" s="143"/>
      <c r="F652" s="143"/>
      <c r="G652" s="143"/>
      <c r="H652" s="143"/>
      <c r="I652" s="143"/>
      <c r="J652" s="143"/>
      <c r="K652" s="143"/>
      <c r="L652" s="143"/>
      <c r="M652" s="23"/>
      <c r="N652" s="262"/>
      <c r="O652" s="262"/>
      <c r="P652" s="262"/>
      <c r="Q652" s="262"/>
      <c r="R652" s="262"/>
      <c r="S652" s="262"/>
      <c r="T652" s="262"/>
      <c r="U652" s="262"/>
      <c r="V652" s="262"/>
      <c r="W652" s="262"/>
      <c r="X652" s="262"/>
      <c r="Y652" s="262"/>
      <c r="Z652" s="262"/>
      <c r="AA652" s="262"/>
      <c r="AB652" s="262"/>
      <c r="AC652" s="262"/>
      <c r="AD652" s="262"/>
      <c r="AE652" s="262"/>
      <c r="AF652" s="262"/>
      <c r="AG652" s="262"/>
      <c r="AH652" s="262"/>
      <c r="AI652" s="262"/>
      <c r="AJ652" s="262"/>
      <c r="AK652" s="79"/>
      <c r="CT652" s="7"/>
      <c r="CU652" s="7"/>
      <c r="CV652" s="7"/>
      <c r="CW652" s="7"/>
      <c r="CX652" s="7"/>
    </row>
    <row r="653" spans="1:102" s="24" customFormat="1" ht="14.25">
      <c r="A653" s="261" t="s">
        <v>118</v>
      </c>
      <c r="B653" s="671" t="s">
        <v>377</v>
      </c>
      <c r="C653" s="672"/>
      <c r="D653" s="672"/>
      <c r="E653" s="672"/>
      <c r="F653" s="672"/>
      <c r="G653" s="672"/>
      <c r="H653" s="672"/>
      <c r="I653" s="672"/>
      <c r="J653" s="672"/>
      <c r="K653" s="672"/>
      <c r="L653" s="672"/>
      <c r="M653" s="23"/>
      <c r="N653" s="262"/>
      <c r="Q653" s="262"/>
      <c r="AK653" s="79"/>
      <c r="CT653" s="7"/>
      <c r="CU653" s="7"/>
      <c r="CV653" s="7"/>
      <c r="CW653" s="7"/>
      <c r="CX653" s="7"/>
    </row>
    <row r="654" spans="1:102" s="24" customFormat="1" ht="14.25">
      <c r="A654" s="261"/>
      <c r="B654" s="672"/>
      <c r="C654" s="672"/>
      <c r="D654" s="672"/>
      <c r="E654" s="672"/>
      <c r="F654" s="672"/>
      <c r="G654" s="672"/>
      <c r="H654" s="672"/>
      <c r="I654" s="672"/>
      <c r="J654" s="672"/>
      <c r="K654" s="672"/>
      <c r="L654" s="672"/>
      <c r="M654" s="23"/>
      <c r="N654" s="262"/>
      <c r="O654" s="728" t="s">
        <v>378</v>
      </c>
      <c r="P654" s="729"/>
      <c r="Q654" s="265"/>
      <c r="R654" s="685"/>
      <c r="S654" s="685"/>
      <c r="T654" s="685"/>
      <c r="U654" s="685"/>
      <c r="V654" s="265"/>
      <c r="W654" s="685"/>
      <c r="X654" s="685"/>
      <c r="Y654" s="685"/>
      <c r="Z654" s="685"/>
      <c r="AA654" s="265"/>
      <c r="AB654" s="685"/>
      <c r="AC654" s="685"/>
      <c r="AD654" s="685"/>
      <c r="AE654" s="685"/>
      <c r="AF654" s="266"/>
      <c r="AG654" s="685"/>
      <c r="AH654" s="685"/>
      <c r="AI654" s="685"/>
      <c r="AJ654" s="685"/>
      <c r="AK654" s="79"/>
      <c r="CT654" s="7"/>
      <c r="CU654" s="7"/>
      <c r="CV654" s="7"/>
      <c r="CW654" s="7"/>
      <c r="CX654" s="7"/>
    </row>
    <row r="655" spans="1:102" s="24" customFormat="1" ht="3" customHeight="1">
      <c r="A655" s="261"/>
      <c r="B655" s="98"/>
      <c r="C655" s="23"/>
      <c r="D655" s="23"/>
      <c r="E655" s="23"/>
      <c r="F655" s="23"/>
      <c r="G655" s="23"/>
      <c r="H655" s="23"/>
      <c r="I655" s="23"/>
      <c r="J655" s="23"/>
      <c r="K655" s="23"/>
      <c r="L655" s="23"/>
      <c r="M655" s="23"/>
      <c r="N655" s="262"/>
      <c r="O655" s="262"/>
      <c r="P655" s="262"/>
      <c r="Q655" s="262"/>
      <c r="R655" s="262"/>
      <c r="S655" s="262"/>
      <c r="T655" s="262"/>
      <c r="U655" s="262"/>
      <c r="V655" s="262"/>
      <c r="W655" s="262"/>
      <c r="X655" s="262"/>
      <c r="Y655" s="262"/>
      <c r="Z655" s="262"/>
      <c r="AA655" s="262"/>
      <c r="AB655" s="262"/>
      <c r="AC655" s="262"/>
      <c r="AD655" s="262"/>
      <c r="AE655" s="262"/>
      <c r="AF655" s="262"/>
      <c r="AG655" s="262"/>
      <c r="AH655" s="262"/>
      <c r="AI655" s="262"/>
      <c r="AJ655" s="262"/>
      <c r="AK655" s="79"/>
      <c r="CT655" s="7"/>
      <c r="CU655" s="7"/>
      <c r="CV655" s="7"/>
      <c r="CW655" s="7"/>
      <c r="CX655" s="7"/>
    </row>
    <row r="656" spans="1:102" s="24" customFormat="1" ht="14.25">
      <c r="A656" s="261" t="s">
        <v>119</v>
      </c>
      <c r="B656" s="670" t="s">
        <v>379</v>
      </c>
      <c r="C656" s="567"/>
      <c r="D656" s="567"/>
      <c r="E656" s="567"/>
      <c r="F656" s="567"/>
      <c r="G656" s="567"/>
      <c r="H656" s="567"/>
      <c r="I656" s="567"/>
      <c r="J656" s="567"/>
      <c r="K656" s="567"/>
      <c r="L656" s="567"/>
      <c r="M656" s="23"/>
      <c r="N656" s="262"/>
      <c r="Q656" s="262"/>
      <c r="AK656" s="79"/>
      <c r="CT656" s="7"/>
      <c r="CU656" s="7"/>
      <c r="CV656" s="7"/>
      <c r="CW656" s="7"/>
      <c r="CX656" s="7"/>
    </row>
    <row r="657" spans="1:102" s="24" customFormat="1" ht="14.25">
      <c r="A657" s="261"/>
      <c r="B657" s="567"/>
      <c r="C657" s="567"/>
      <c r="D657" s="567"/>
      <c r="E657" s="567"/>
      <c r="F657" s="567"/>
      <c r="G657" s="567"/>
      <c r="H657" s="567"/>
      <c r="I657" s="567"/>
      <c r="J657" s="567"/>
      <c r="K657" s="567"/>
      <c r="L657" s="567"/>
      <c r="M657" s="23"/>
      <c r="N657" s="262"/>
      <c r="O657" s="728" t="s">
        <v>380</v>
      </c>
      <c r="P657" s="729"/>
      <c r="Q657" s="265"/>
      <c r="R657" s="685"/>
      <c r="S657" s="685"/>
      <c r="T657" s="685"/>
      <c r="U657" s="685"/>
      <c r="V657" s="265"/>
      <c r="W657" s="685"/>
      <c r="X657" s="685"/>
      <c r="Y657" s="685"/>
      <c r="Z657" s="685"/>
      <c r="AA657" s="265"/>
      <c r="AB657" s="685"/>
      <c r="AC657" s="685"/>
      <c r="AD657" s="685"/>
      <c r="AE657" s="685"/>
      <c r="AF657" s="266"/>
      <c r="AG657" s="685"/>
      <c r="AH657" s="685"/>
      <c r="AI657" s="685"/>
      <c r="AJ657" s="685"/>
      <c r="AK657" s="79"/>
      <c r="CT657" s="7"/>
      <c r="CU657" s="7"/>
      <c r="CV657" s="7"/>
      <c r="CW657" s="7"/>
      <c r="CX657" s="7"/>
    </row>
    <row r="658" spans="1:102" s="24" customFormat="1" ht="3" customHeight="1">
      <c r="A658" s="261"/>
      <c r="B658" s="98"/>
      <c r="C658" s="23"/>
      <c r="D658" s="23"/>
      <c r="E658" s="23"/>
      <c r="F658" s="23"/>
      <c r="G658" s="23"/>
      <c r="H658" s="23"/>
      <c r="I658" s="23"/>
      <c r="J658" s="23"/>
      <c r="K658" s="23"/>
      <c r="L658" s="23"/>
      <c r="M658" s="23"/>
      <c r="N658" s="262"/>
      <c r="O658" s="262"/>
      <c r="P658" s="262"/>
      <c r="Q658" s="262"/>
      <c r="R658" s="262"/>
      <c r="S658" s="262"/>
      <c r="T658" s="262"/>
      <c r="U658" s="262"/>
      <c r="V658" s="262"/>
      <c r="W658" s="262"/>
      <c r="X658" s="262"/>
      <c r="Y658" s="262"/>
      <c r="Z658" s="262"/>
      <c r="AA658" s="262"/>
      <c r="AB658" s="262"/>
      <c r="AC658" s="262"/>
      <c r="AD658" s="262"/>
      <c r="AE658" s="262"/>
      <c r="AF658" s="262"/>
      <c r="AG658" s="262"/>
      <c r="AH658" s="262"/>
      <c r="AI658" s="262"/>
      <c r="AJ658" s="262"/>
      <c r="AK658" s="79"/>
      <c r="CT658" s="7"/>
      <c r="CU658" s="7"/>
      <c r="CV658" s="7"/>
      <c r="CW658" s="7"/>
      <c r="CX658" s="7"/>
    </row>
    <row r="659" spans="1:102" s="24" customFormat="1" ht="15.75" customHeight="1">
      <c r="A659" s="274" t="s">
        <v>123</v>
      </c>
      <c r="B659" s="670" t="s">
        <v>381</v>
      </c>
      <c r="C659" s="567"/>
      <c r="D659" s="567"/>
      <c r="E659" s="567"/>
      <c r="F659" s="567"/>
      <c r="G659" s="567"/>
      <c r="H659" s="567"/>
      <c r="I659" s="567"/>
      <c r="J659" s="567"/>
      <c r="K659" s="567"/>
      <c r="L659" s="567"/>
      <c r="M659" s="23"/>
      <c r="N659" s="262"/>
      <c r="Q659" s="262"/>
      <c r="AK659" s="79"/>
      <c r="CT659" s="7"/>
      <c r="CU659" s="7"/>
      <c r="CV659" s="7"/>
      <c r="CW659" s="7"/>
      <c r="CX659" s="7"/>
    </row>
    <row r="660" spans="1:102" s="24" customFormat="1" ht="15.75" customHeight="1">
      <c r="A660" s="261"/>
      <c r="B660" s="567"/>
      <c r="C660" s="567"/>
      <c r="D660" s="567"/>
      <c r="E660" s="567"/>
      <c r="F660" s="567"/>
      <c r="G660" s="567"/>
      <c r="H660" s="567"/>
      <c r="I660" s="567"/>
      <c r="J660" s="567"/>
      <c r="K660" s="567"/>
      <c r="L660" s="567"/>
      <c r="M660" s="23"/>
      <c r="N660" s="262"/>
      <c r="O660" s="728" t="s">
        <v>382</v>
      </c>
      <c r="P660" s="729"/>
      <c r="Q660" s="265"/>
      <c r="R660" s="685"/>
      <c r="S660" s="685"/>
      <c r="T660" s="685"/>
      <c r="U660" s="685"/>
      <c r="V660" s="265"/>
      <c r="W660" s="685"/>
      <c r="X660" s="685"/>
      <c r="Y660" s="685"/>
      <c r="Z660" s="685"/>
      <c r="AA660" s="265"/>
      <c r="AB660" s="685"/>
      <c r="AC660" s="685"/>
      <c r="AD660" s="685"/>
      <c r="AE660" s="685"/>
      <c r="AF660" s="266"/>
      <c r="AG660" s="685"/>
      <c r="AH660" s="685"/>
      <c r="AI660" s="685"/>
      <c r="AJ660" s="685"/>
      <c r="AK660" s="79"/>
      <c r="CT660" s="7"/>
      <c r="CU660" s="7"/>
      <c r="CV660" s="7"/>
      <c r="CW660" s="7"/>
      <c r="CX660" s="7"/>
    </row>
    <row r="661" spans="1:102" s="24" customFormat="1" ht="3" customHeight="1">
      <c r="A661" s="261"/>
      <c r="B661" s="98"/>
      <c r="C661" s="23"/>
      <c r="D661" s="23"/>
      <c r="E661" s="23"/>
      <c r="F661" s="23"/>
      <c r="G661" s="23"/>
      <c r="H661" s="23"/>
      <c r="I661" s="23"/>
      <c r="J661" s="23"/>
      <c r="K661" s="23"/>
      <c r="L661" s="23"/>
      <c r="M661" s="23"/>
      <c r="N661" s="262"/>
      <c r="O661" s="262"/>
      <c r="P661" s="262"/>
      <c r="Q661" s="262"/>
      <c r="R661" s="262"/>
      <c r="S661" s="262"/>
      <c r="T661" s="262"/>
      <c r="U661" s="262"/>
      <c r="V661" s="262"/>
      <c r="W661" s="262"/>
      <c r="X661" s="262"/>
      <c r="Y661" s="262"/>
      <c r="Z661" s="262"/>
      <c r="AA661" s="262"/>
      <c r="AB661" s="262"/>
      <c r="AC661" s="262"/>
      <c r="AD661" s="262"/>
      <c r="AE661" s="262"/>
      <c r="AF661" s="262"/>
      <c r="AG661" s="262"/>
      <c r="AH661" s="262"/>
      <c r="AI661" s="262"/>
      <c r="AJ661" s="262"/>
      <c r="AK661" s="79"/>
      <c r="CT661" s="7"/>
      <c r="CU661" s="7"/>
      <c r="CV661" s="7"/>
      <c r="CW661" s="7"/>
      <c r="CX661" s="7"/>
    </row>
    <row r="662" spans="1:102" s="24" customFormat="1" ht="10.5" customHeight="1">
      <c r="A662" s="261" t="s">
        <v>128</v>
      </c>
      <c r="B662" s="671" t="s">
        <v>383</v>
      </c>
      <c r="C662" s="672"/>
      <c r="D662" s="672"/>
      <c r="E662" s="672"/>
      <c r="F662" s="672"/>
      <c r="G662" s="672"/>
      <c r="H662" s="672"/>
      <c r="I662" s="672"/>
      <c r="J662" s="672"/>
      <c r="K662" s="672"/>
      <c r="L662" s="672"/>
      <c r="M662" s="23"/>
      <c r="N662" s="262"/>
      <c r="Q662" s="262"/>
      <c r="AK662" s="79"/>
      <c r="CT662" s="7"/>
      <c r="CU662" s="7"/>
      <c r="CV662" s="7"/>
      <c r="CW662" s="7"/>
      <c r="CX662" s="7"/>
    </row>
    <row r="663" spans="1:102" s="24" customFormat="1" ht="10.5" customHeight="1">
      <c r="A663" s="261"/>
      <c r="B663" s="672"/>
      <c r="C663" s="672"/>
      <c r="D663" s="672"/>
      <c r="E663" s="672"/>
      <c r="F663" s="672"/>
      <c r="G663" s="672"/>
      <c r="H663" s="672"/>
      <c r="I663" s="672"/>
      <c r="J663" s="672"/>
      <c r="K663" s="672"/>
      <c r="L663" s="672"/>
      <c r="M663" s="23"/>
      <c r="N663" s="262"/>
      <c r="O663" s="692" t="s">
        <v>384</v>
      </c>
      <c r="P663" s="693"/>
      <c r="Q663" s="265"/>
      <c r="R663" s="691"/>
      <c r="S663" s="691"/>
      <c r="T663" s="691"/>
      <c r="U663" s="691"/>
      <c r="V663" s="265"/>
      <c r="W663" s="691"/>
      <c r="X663" s="691"/>
      <c r="Y663" s="691"/>
      <c r="Z663" s="691"/>
      <c r="AA663" s="265"/>
      <c r="AB663" s="691"/>
      <c r="AC663" s="691"/>
      <c r="AD663" s="691"/>
      <c r="AE663" s="691"/>
      <c r="AF663" s="266"/>
      <c r="AG663" s="691"/>
      <c r="AH663" s="691"/>
      <c r="AI663" s="691"/>
      <c r="AJ663" s="691"/>
      <c r="AK663" s="79"/>
      <c r="CT663" s="7"/>
      <c r="CU663" s="7"/>
      <c r="CV663" s="7"/>
      <c r="CW663" s="7"/>
      <c r="CX663" s="7"/>
    </row>
    <row r="664" spans="1:102" s="24" customFormat="1" ht="10.5" customHeight="1">
      <c r="A664" s="261"/>
      <c r="B664" s="672"/>
      <c r="C664" s="672"/>
      <c r="D664" s="672"/>
      <c r="E664" s="672"/>
      <c r="F664" s="672"/>
      <c r="G664" s="672"/>
      <c r="H664" s="672"/>
      <c r="I664" s="672"/>
      <c r="J664" s="672"/>
      <c r="K664" s="672"/>
      <c r="L664" s="672"/>
      <c r="M664" s="23"/>
      <c r="N664" s="262"/>
      <c r="O664" s="694"/>
      <c r="P664" s="695"/>
      <c r="Q664" s="265"/>
      <c r="R664" s="685"/>
      <c r="S664" s="685"/>
      <c r="T664" s="685"/>
      <c r="U664" s="685"/>
      <c r="V664" s="265"/>
      <c r="W664" s="685"/>
      <c r="X664" s="685"/>
      <c r="Y664" s="685"/>
      <c r="Z664" s="685"/>
      <c r="AA664" s="265"/>
      <c r="AB664" s="685"/>
      <c r="AC664" s="685"/>
      <c r="AD664" s="685"/>
      <c r="AE664" s="685"/>
      <c r="AF664" s="266"/>
      <c r="AG664" s="685"/>
      <c r="AH664" s="685"/>
      <c r="AI664" s="685"/>
      <c r="AJ664" s="685"/>
      <c r="AK664" s="79"/>
      <c r="CT664" s="7"/>
      <c r="CU664" s="7"/>
      <c r="CV664" s="7"/>
      <c r="CW664" s="7"/>
      <c r="CX664" s="7"/>
    </row>
    <row r="665" spans="1:102" s="24" customFormat="1" ht="3" customHeight="1">
      <c r="A665" s="261"/>
      <c r="B665" s="98"/>
      <c r="C665" s="23"/>
      <c r="D665" s="23"/>
      <c r="E665" s="23"/>
      <c r="F665" s="23"/>
      <c r="G665" s="23"/>
      <c r="H665" s="23"/>
      <c r="I665" s="23"/>
      <c r="J665" s="23"/>
      <c r="K665" s="23"/>
      <c r="L665" s="23"/>
      <c r="M665" s="23"/>
      <c r="N665" s="262"/>
      <c r="O665" s="262"/>
      <c r="P665" s="262"/>
      <c r="Q665" s="262"/>
      <c r="R665" s="262"/>
      <c r="S665" s="262"/>
      <c r="T665" s="262"/>
      <c r="U665" s="262"/>
      <c r="V665" s="262"/>
      <c r="W665" s="262"/>
      <c r="X665" s="262"/>
      <c r="Y665" s="262"/>
      <c r="Z665" s="262"/>
      <c r="AA665" s="262"/>
      <c r="AB665" s="262"/>
      <c r="AC665" s="262"/>
      <c r="AD665" s="262"/>
      <c r="AE665" s="262"/>
      <c r="AF665" s="262"/>
      <c r="AG665" s="262"/>
      <c r="AH665" s="262"/>
      <c r="AI665" s="262"/>
      <c r="AJ665" s="262"/>
      <c r="AK665" s="79"/>
      <c r="CT665" s="7"/>
      <c r="CU665" s="7"/>
      <c r="CV665" s="7"/>
      <c r="CW665" s="7"/>
      <c r="CX665" s="7"/>
    </row>
    <row r="666" spans="1:102" s="24" customFormat="1" ht="15" customHeight="1">
      <c r="A666" s="261" t="s">
        <v>131</v>
      </c>
      <c r="B666" s="98" t="s">
        <v>385</v>
      </c>
      <c r="C666" s="23"/>
      <c r="D666" s="23"/>
      <c r="E666" s="23"/>
      <c r="F666" s="23"/>
      <c r="G666" s="23"/>
      <c r="H666" s="23"/>
      <c r="I666" s="23"/>
      <c r="J666" s="23"/>
      <c r="K666" s="23"/>
      <c r="L666" s="23"/>
      <c r="M666" s="23"/>
      <c r="N666" s="262"/>
      <c r="O666" s="696" t="s">
        <v>386</v>
      </c>
      <c r="P666" s="697"/>
      <c r="Q666" s="265"/>
      <c r="R666" s="685"/>
      <c r="S666" s="685"/>
      <c r="T666" s="685"/>
      <c r="U666" s="685"/>
      <c r="V666" s="265"/>
      <c r="W666" s="685"/>
      <c r="X666" s="685"/>
      <c r="Y666" s="685"/>
      <c r="Z666" s="685"/>
      <c r="AA666" s="265"/>
      <c r="AB666" s="685"/>
      <c r="AC666" s="685"/>
      <c r="AD666" s="685"/>
      <c r="AE666" s="685"/>
      <c r="AF666" s="266"/>
      <c r="AG666" s="685"/>
      <c r="AH666" s="685"/>
      <c r="AI666" s="685"/>
      <c r="AJ666" s="685"/>
      <c r="AK666" s="79"/>
      <c r="CT666" s="7"/>
      <c r="CU666" s="7"/>
      <c r="CV666" s="7"/>
      <c r="CW666" s="7"/>
      <c r="CX666" s="7"/>
    </row>
    <row r="667" spans="1:102" s="24" customFormat="1" ht="3" customHeight="1">
      <c r="A667" s="261"/>
      <c r="B667" s="98"/>
      <c r="C667" s="23"/>
      <c r="D667" s="23"/>
      <c r="E667" s="23"/>
      <c r="F667" s="23"/>
      <c r="G667" s="23"/>
      <c r="H667" s="23"/>
      <c r="I667" s="23"/>
      <c r="J667" s="23"/>
      <c r="K667" s="23"/>
      <c r="L667" s="23"/>
      <c r="M667" s="23"/>
      <c r="N667" s="262"/>
      <c r="O667" s="276"/>
      <c r="P667" s="276"/>
      <c r="Q667" s="262"/>
      <c r="R667" s="273"/>
      <c r="S667" s="273"/>
      <c r="T667" s="273"/>
      <c r="U667" s="273"/>
      <c r="V667" s="262"/>
      <c r="W667" s="273"/>
      <c r="X667" s="273"/>
      <c r="Y667" s="273"/>
      <c r="Z667" s="273"/>
      <c r="AA667" s="262"/>
      <c r="AB667" s="273"/>
      <c r="AC667" s="273"/>
      <c r="AD667" s="273"/>
      <c r="AE667" s="273"/>
      <c r="AG667" s="273"/>
      <c r="AH667" s="273"/>
      <c r="AI667" s="273"/>
      <c r="AJ667" s="273"/>
      <c r="AK667" s="79"/>
      <c r="CT667" s="7"/>
      <c r="CU667" s="7"/>
      <c r="CV667" s="7"/>
      <c r="CW667" s="7"/>
      <c r="CX667" s="7"/>
    </row>
    <row r="668" spans="1:102" s="24" customFormat="1" ht="15" customHeight="1">
      <c r="A668" s="261" t="s">
        <v>132</v>
      </c>
      <c r="B668" s="91" t="s">
        <v>387</v>
      </c>
      <c r="C668" s="23"/>
      <c r="D668" s="23"/>
      <c r="E668" s="23"/>
      <c r="F668" s="23"/>
      <c r="G668" s="23"/>
      <c r="H668" s="23"/>
      <c r="I668" s="23"/>
      <c r="J668" s="23"/>
      <c r="K668" s="23"/>
      <c r="L668" s="23"/>
      <c r="M668" s="23"/>
      <c r="N668" s="262"/>
      <c r="O668" s="728" t="s">
        <v>388</v>
      </c>
      <c r="P668" s="729"/>
      <c r="Q668" s="265"/>
      <c r="R668" s="685"/>
      <c r="S668" s="685"/>
      <c r="T668" s="685"/>
      <c r="U668" s="685"/>
      <c r="V668" s="265"/>
      <c r="W668" s="685"/>
      <c r="X668" s="685"/>
      <c r="Y668" s="685"/>
      <c r="Z668" s="685"/>
      <c r="AA668" s="265"/>
      <c r="AB668" s="685"/>
      <c r="AC668" s="685"/>
      <c r="AD668" s="685"/>
      <c r="AE668" s="685"/>
      <c r="AF668" s="266"/>
      <c r="AG668" s="685"/>
      <c r="AH668" s="685"/>
      <c r="AI668" s="685"/>
      <c r="AJ668" s="685"/>
      <c r="AK668" s="79"/>
      <c r="CT668" s="7"/>
      <c r="CU668" s="7"/>
      <c r="CV668" s="7"/>
      <c r="CW668" s="7"/>
      <c r="CX668" s="7"/>
    </row>
    <row r="669" spans="1:102" s="24" customFormat="1" ht="3" customHeight="1">
      <c r="A669" s="261"/>
      <c r="B669" s="98"/>
      <c r="C669" s="23"/>
      <c r="D669" s="23"/>
      <c r="E669" s="23"/>
      <c r="F669" s="23"/>
      <c r="G669" s="23"/>
      <c r="H669" s="23"/>
      <c r="I669" s="23"/>
      <c r="J669" s="23"/>
      <c r="K669" s="23"/>
      <c r="L669" s="23"/>
      <c r="M669" s="23"/>
      <c r="N669" s="262"/>
      <c r="O669" s="262"/>
      <c r="P669" s="262"/>
      <c r="Q669" s="262"/>
      <c r="R669" s="262"/>
      <c r="S669" s="262"/>
      <c r="T669" s="262"/>
      <c r="U669" s="262"/>
      <c r="V669" s="262"/>
      <c r="W669" s="262"/>
      <c r="X669" s="262"/>
      <c r="Y669" s="262"/>
      <c r="Z669" s="262"/>
      <c r="AA669" s="262"/>
      <c r="AB669" s="262"/>
      <c r="AC669" s="262"/>
      <c r="AD669" s="262"/>
      <c r="AE669" s="262"/>
      <c r="AF669" s="262"/>
      <c r="AG669" s="262"/>
      <c r="AH669" s="262"/>
      <c r="AI669" s="262"/>
      <c r="AJ669" s="262"/>
      <c r="AK669" s="79"/>
      <c r="CT669" s="7"/>
      <c r="CU669" s="7"/>
      <c r="CV669" s="7"/>
      <c r="CW669" s="7"/>
      <c r="CX669" s="7"/>
    </row>
    <row r="670" spans="1:102" s="24" customFormat="1" ht="15" customHeight="1">
      <c r="A670" s="269" t="s">
        <v>136</v>
      </c>
      <c r="B670" s="270" t="s">
        <v>389</v>
      </c>
      <c r="C670" s="23"/>
      <c r="D670" s="23"/>
      <c r="E670" s="23"/>
      <c r="F670" s="23"/>
      <c r="G670" s="23"/>
      <c r="H670" s="23"/>
      <c r="I670" s="23"/>
      <c r="J670" s="23"/>
      <c r="K670" s="23"/>
      <c r="L670" s="23"/>
      <c r="M670" s="23"/>
      <c r="N670" s="262"/>
      <c r="O670" s="777" t="s">
        <v>390</v>
      </c>
      <c r="P670" s="778"/>
      <c r="Q670" s="118"/>
      <c r="R670" s="678">
        <f>SUM(R642:U668)</f>
        <v>0</v>
      </c>
      <c r="S670" s="678"/>
      <c r="T670" s="678"/>
      <c r="U670" s="678"/>
      <c r="V670" s="118"/>
      <c r="W670" s="678">
        <f>SUM(W642:Z668)</f>
        <v>0</v>
      </c>
      <c r="X670" s="678"/>
      <c r="Y670" s="678"/>
      <c r="Z670" s="678"/>
      <c r="AA670" s="118"/>
      <c r="AB670" s="678">
        <f>SUM(AB642:AE668)</f>
        <v>0</v>
      </c>
      <c r="AC670" s="678"/>
      <c r="AD670" s="678"/>
      <c r="AE670" s="678"/>
      <c r="AF670" s="263"/>
      <c r="AG670" s="678">
        <f>SUM(AG642:AJ668)</f>
        <v>0</v>
      </c>
      <c r="AH670" s="678"/>
      <c r="AI670" s="678"/>
      <c r="AJ670" s="678"/>
      <c r="AK670" s="79"/>
      <c r="CT670" s="7"/>
      <c r="CU670" s="7"/>
      <c r="CV670" s="7"/>
      <c r="CW670" s="7"/>
      <c r="CX670" s="7"/>
    </row>
    <row r="671" spans="1:102" s="24" customFormat="1" ht="3.75" customHeight="1">
      <c r="A671" s="83"/>
      <c r="B671" s="84"/>
      <c r="C671" s="84"/>
      <c r="D671" s="84"/>
      <c r="E671" s="84"/>
      <c r="F671" s="84"/>
      <c r="G671" s="84"/>
      <c r="H671" s="84"/>
      <c r="I671" s="84"/>
      <c r="J671" s="84"/>
      <c r="K671" s="84"/>
      <c r="L671" s="84"/>
      <c r="M671" s="84"/>
      <c r="N671" s="84"/>
      <c r="O671" s="84"/>
      <c r="P671" s="84"/>
      <c r="Q671" s="84"/>
      <c r="R671" s="84"/>
      <c r="S671" s="84"/>
      <c r="T671" s="84"/>
      <c r="U671" s="84"/>
      <c r="V671" s="84"/>
      <c r="W671" s="84"/>
      <c r="X671" s="84"/>
      <c r="Y671" s="84"/>
      <c r="Z671" s="84"/>
      <c r="AA671" s="84"/>
      <c r="AB671" s="84"/>
      <c r="AC671" s="84"/>
      <c r="AD671" s="84"/>
      <c r="AE671" s="84"/>
      <c r="AF671" s="84"/>
      <c r="AG671" s="84"/>
      <c r="AH671" s="84"/>
      <c r="AI671" s="84"/>
      <c r="AJ671" s="84"/>
      <c r="AK671" s="86"/>
      <c r="CT671" s="7"/>
      <c r="CU671" s="7"/>
      <c r="CV671" s="7"/>
      <c r="CW671" s="7"/>
      <c r="CX671" s="7"/>
    </row>
    <row r="672" spans="1:102" s="24" customFormat="1" ht="6" customHeight="1">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c r="AA672" s="23"/>
      <c r="AB672" s="23"/>
      <c r="AC672" s="23"/>
      <c r="AD672" s="23"/>
      <c r="AE672" s="23"/>
      <c r="AF672" s="23"/>
      <c r="AG672" s="23"/>
      <c r="AH672" s="23"/>
      <c r="AI672" s="23"/>
      <c r="AJ672" s="23"/>
      <c r="AK672" s="23"/>
      <c r="CT672" s="7"/>
      <c r="CU672" s="7"/>
      <c r="CV672" s="7"/>
      <c r="CW672" s="7"/>
      <c r="CX672" s="7"/>
    </row>
    <row r="673" spans="1:102" s="24" customFormat="1" ht="14.25">
      <c r="A673" s="271" t="s">
        <v>391</v>
      </c>
      <c r="B673" s="66"/>
      <c r="C673" s="66"/>
      <c r="D673" s="66"/>
      <c r="E673" s="66"/>
      <c r="F673" s="66"/>
      <c r="G673" s="66"/>
      <c r="H673" s="66"/>
      <c r="I673" s="66"/>
      <c r="J673" s="66"/>
      <c r="K673" s="66"/>
      <c r="L673" s="66"/>
      <c r="M673" s="66"/>
      <c r="N673" s="66"/>
      <c r="O673" s="66"/>
      <c r="P673" s="66"/>
      <c r="Q673" s="66"/>
      <c r="R673" s="66"/>
      <c r="S673" s="66"/>
      <c r="T673" s="66"/>
      <c r="U673" s="66"/>
      <c r="V673" s="66"/>
      <c r="W673" s="66"/>
      <c r="X673" s="66"/>
      <c r="Y673" s="66"/>
      <c r="Z673" s="66"/>
      <c r="AA673" s="66"/>
      <c r="AB673" s="66"/>
      <c r="AC673" s="66"/>
      <c r="AD673" s="66"/>
      <c r="AE673" s="66"/>
      <c r="AF673" s="66"/>
      <c r="AG673" s="66"/>
      <c r="AH673" s="66"/>
      <c r="AI673" s="66"/>
      <c r="AJ673" s="66"/>
      <c r="AK673" s="154"/>
      <c r="CT673" s="7"/>
      <c r="CU673" s="7"/>
      <c r="CV673" s="7"/>
      <c r="CW673" s="7"/>
      <c r="CX673" s="7"/>
    </row>
    <row r="674" spans="1:102" s="24" customFormat="1" ht="14.25">
      <c r="A674" s="277" t="s">
        <v>137</v>
      </c>
      <c r="B674" s="278" t="s">
        <v>392</v>
      </c>
      <c r="C674" s="23"/>
      <c r="D674" s="23"/>
      <c r="E674" s="23"/>
      <c r="F674" s="23"/>
      <c r="G674" s="23"/>
      <c r="H674" s="23"/>
      <c r="I674" s="23"/>
      <c r="J674" s="23"/>
      <c r="K674" s="23"/>
      <c r="L674" s="23"/>
      <c r="M674" s="23"/>
      <c r="N674" s="262"/>
      <c r="O674" s="780" t="s">
        <v>393</v>
      </c>
      <c r="P674" s="781"/>
      <c r="Q674" s="279"/>
      <c r="R674" s="561">
        <f>+R637-R670</f>
        <v>0</v>
      </c>
      <c r="S674" s="561"/>
      <c r="T674" s="561"/>
      <c r="U674" s="561"/>
      <c r="V674" s="279"/>
      <c r="W674" s="561">
        <f>+W637-W670</f>
        <v>0</v>
      </c>
      <c r="X674" s="561"/>
      <c r="Y674" s="561"/>
      <c r="Z674" s="561"/>
      <c r="AA674" s="279"/>
      <c r="AB674" s="561">
        <f>+AB637-AB670</f>
        <v>0</v>
      </c>
      <c r="AC674" s="561"/>
      <c r="AD674" s="561"/>
      <c r="AE674" s="561"/>
      <c r="AF674" s="9"/>
      <c r="AG674" s="561">
        <f>+AG637-AG670</f>
        <v>0</v>
      </c>
      <c r="AH674" s="561"/>
      <c r="AI674" s="561"/>
      <c r="AJ674" s="561"/>
      <c r="AK674" s="79"/>
      <c r="CT674" s="7"/>
      <c r="CU674" s="7"/>
      <c r="CV674" s="7"/>
      <c r="CW674" s="7"/>
      <c r="CX674" s="7"/>
    </row>
    <row r="675" spans="1:102" s="24" customFormat="1" ht="14.25">
      <c r="A675" s="261" t="s">
        <v>140</v>
      </c>
      <c r="B675" s="670" t="s">
        <v>394</v>
      </c>
      <c r="C675" s="670"/>
      <c r="D675" s="670"/>
      <c r="E675" s="670"/>
      <c r="F675" s="670"/>
      <c r="G675" s="670"/>
      <c r="H675" s="670"/>
      <c r="I675" s="670"/>
      <c r="J675" s="670"/>
      <c r="K675" s="670"/>
      <c r="L675" s="670"/>
      <c r="M675" s="23"/>
      <c r="N675" s="262"/>
      <c r="O675" s="262"/>
      <c r="P675" s="262"/>
      <c r="Q675" s="279"/>
      <c r="R675" s="279"/>
      <c r="S675" s="279"/>
      <c r="T675" s="279"/>
      <c r="U675" s="279"/>
      <c r="V675" s="279"/>
      <c r="W675" s="279"/>
      <c r="X675" s="279"/>
      <c r="Y675" s="279"/>
      <c r="Z675" s="279"/>
      <c r="AA675" s="279"/>
      <c r="AB675" s="279"/>
      <c r="AC675" s="279"/>
      <c r="AD675" s="279"/>
      <c r="AE675" s="279"/>
      <c r="AF675" s="279"/>
      <c r="AG675" s="279"/>
      <c r="AH675" s="279"/>
      <c r="AI675" s="279"/>
      <c r="AJ675" s="279"/>
      <c r="AK675" s="79"/>
      <c r="CT675" s="7"/>
      <c r="CU675" s="7"/>
      <c r="CV675" s="7"/>
      <c r="CW675" s="7"/>
      <c r="CX675" s="7"/>
    </row>
    <row r="676" spans="1:102" s="24" customFormat="1" ht="14.25">
      <c r="A676" s="261"/>
      <c r="B676" s="670"/>
      <c r="C676" s="670"/>
      <c r="D676" s="670"/>
      <c r="E676" s="670"/>
      <c r="F676" s="670"/>
      <c r="G676" s="670"/>
      <c r="H676" s="670"/>
      <c r="I676" s="670"/>
      <c r="J676" s="670"/>
      <c r="K676" s="670"/>
      <c r="L676" s="670"/>
      <c r="M676" s="23"/>
      <c r="N676" s="262"/>
      <c r="O676" s="728" t="s">
        <v>395</v>
      </c>
      <c r="P676" s="729"/>
      <c r="Q676" s="279"/>
      <c r="R676" s="779">
        <v>1</v>
      </c>
      <c r="S676" s="779"/>
      <c r="T676" s="779"/>
      <c r="U676" s="779"/>
      <c r="V676" s="279"/>
      <c r="W676" s="779">
        <v>1</v>
      </c>
      <c r="X676" s="779"/>
      <c r="Y676" s="779"/>
      <c r="Z676" s="779"/>
      <c r="AA676" s="279"/>
      <c r="AB676" s="779">
        <v>1</v>
      </c>
      <c r="AC676" s="779"/>
      <c r="AD676" s="779"/>
      <c r="AE676" s="779"/>
      <c r="AF676" s="9"/>
      <c r="AG676" s="779">
        <v>1</v>
      </c>
      <c r="AH676" s="779"/>
      <c r="AI676" s="779"/>
      <c r="AJ676" s="779"/>
      <c r="AK676" s="79"/>
      <c r="CT676" s="7"/>
      <c r="CU676" s="7"/>
      <c r="CV676" s="7"/>
      <c r="CW676" s="7"/>
      <c r="CX676" s="7"/>
    </row>
    <row r="677" spans="1:102" s="24" customFormat="1" ht="3" customHeight="1">
      <c r="A677" s="261"/>
      <c r="B677" s="143"/>
      <c r="C677" s="143"/>
      <c r="D677" s="143"/>
      <c r="E677" s="143"/>
      <c r="F677" s="143"/>
      <c r="G677" s="143"/>
      <c r="H677" s="143"/>
      <c r="I677" s="143"/>
      <c r="J677" s="143"/>
      <c r="K677" s="143"/>
      <c r="L677" s="143"/>
      <c r="M677" s="23"/>
      <c r="N677" s="262"/>
      <c r="O677" s="272"/>
      <c r="P677" s="272"/>
      <c r="Q677" s="279"/>
      <c r="R677" s="280"/>
      <c r="S677" s="280"/>
      <c r="T677" s="280"/>
      <c r="U677" s="280"/>
      <c r="V677" s="279"/>
      <c r="W677" s="280"/>
      <c r="X677" s="280"/>
      <c r="Y677" s="280"/>
      <c r="Z677" s="280"/>
      <c r="AA677" s="279"/>
      <c r="AB677" s="280"/>
      <c r="AC677" s="280"/>
      <c r="AD677" s="280"/>
      <c r="AE677" s="280"/>
      <c r="AF677" s="9"/>
      <c r="AG677" s="280"/>
      <c r="AH677" s="280"/>
      <c r="AI677" s="280"/>
      <c r="AJ677" s="280"/>
      <c r="AK677" s="79"/>
      <c r="CT677" s="7"/>
      <c r="CU677" s="7"/>
      <c r="CV677" s="7"/>
      <c r="CW677" s="7"/>
      <c r="CX677" s="7"/>
    </row>
    <row r="678" spans="1:102" s="24" customFormat="1" ht="16.5">
      <c r="A678" s="277" t="s">
        <v>143</v>
      </c>
      <c r="B678" s="278" t="s">
        <v>396</v>
      </c>
      <c r="C678" s="23"/>
      <c r="D678" s="23"/>
      <c r="E678" s="23"/>
      <c r="F678" s="23"/>
      <c r="G678" s="23"/>
      <c r="H678" s="23"/>
      <c r="I678" s="23"/>
      <c r="J678" s="23"/>
      <c r="K678" s="23"/>
      <c r="L678" s="23"/>
      <c r="M678" s="23"/>
      <c r="N678" s="262"/>
      <c r="O678" s="780" t="s">
        <v>397</v>
      </c>
      <c r="P678" s="781"/>
      <c r="Q678" s="279"/>
      <c r="R678" s="678">
        <f>ROUND((+R674*R676),0)</f>
        <v>0</v>
      </c>
      <c r="S678" s="678"/>
      <c r="T678" s="678"/>
      <c r="U678" s="678"/>
      <c r="V678" s="281"/>
      <c r="W678" s="678">
        <f>ROUND((+W674*W676),0)</f>
        <v>0</v>
      </c>
      <c r="X678" s="678"/>
      <c r="Y678" s="678"/>
      <c r="Z678" s="678"/>
      <c r="AA678" s="281"/>
      <c r="AB678" s="678">
        <f>ROUND((+AB674*AB676),0)</f>
        <v>0</v>
      </c>
      <c r="AC678" s="678"/>
      <c r="AD678" s="678"/>
      <c r="AE678" s="678"/>
      <c r="AF678" s="212"/>
      <c r="AG678" s="678">
        <f>ROUND((+AG674*AG676),0)</f>
        <v>0</v>
      </c>
      <c r="AH678" s="678"/>
      <c r="AI678" s="678"/>
      <c r="AJ678" s="678"/>
      <c r="AK678" s="79"/>
      <c r="CT678" s="7"/>
      <c r="CU678" s="7"/>
      <c r="CV678" s="7"/>
      <c r="CW678" s="7"/>
      <c r="CX678" s="7"/>
    </row>
    <row r="679" spans="1:102" s="24" customFormat="1" ht="3" customHeight="1">
      <c r="A679" s="160"/>
      <c r="B679" s="84"/>
      <c r="C679" s="84"/>
      <c r="D679" s="84"/>
      <c r="E679" s="84"/>
      <c r="F679" s="84"/>
      <c r="G679" s="84"/>
      <c r="H679" s="84"/>
      <c r="I679" s="84"/>
      <c r="J679" s="84"/>
      <c r="K679" s="84"/>
      <c r="L679" s="84"/>
      <c r="M679" s="84"/>
      <c r="N679" s="84"/>
      <c r="O679" s="84"/>
      <c r="P679" s="84"/>
      <c r="Q679" s="84"/>
      <c r="R679" s="84"/>
      <c r="S679" s="84"/>
      <c r="T679" s="84"/>
      <c r="U679" s="84"/>
      <c r="V679" s="84"/>
      <c r="W679" s="84"/>
      <c r="X679" s="84"/>
      <c r="Y679" s="84"/>
      <c r="Z679" s="84"/>
      <c r="AA679" s="84"/>
      <c r="AB679" s="84"/>
      <c r="AC679" s="84"/>
      <c r="AD679" s="84"/>
      <c r="AE679" s="84"/>
      <c r="AF679" s="84"/>
      <c r="AG679" s="84"/>
      <c r="AH679" s="84"/>
      <c r="AI679" s="84"/>
      <c r="AJ679" s="84"/>
      <c r="AK679" s="86"/>
      <c r="CT679" s="7"/>
      <c r="CU679" s="7"/>
      <c r="CV679" s="7"/>
      <c r="CW679" s="7"/>
      <c r="CX679" s="7"/>
    </row>
    <row r="680" spans="98:102" s="24" customFormat="1" ht="6" customHeight="1">
      <c r="CT680" s="7"/>
      <c r="CU680" s="7"/>
      <c r="CV680" s="7"/>
      <c r="CW680" s="7"/>
      <c r="CX680" s="7"/>
    </row>
    <row r="681" spans="1:102" s="24" customFormat="1" ht="14.25">
      <c r="A681" s="282" t="s">
        <v>145</v>
      </c>
      <c r="B681" s="782" t="s">
        <v>398</v>
      </c>
      <c r="C681" s="783"/>
      <c r="D681" s="783"/>
      <c r="E681" s="783"/>
      <c r="F681" s="783"/>
      <c r="G681" s="783"/>
      <c r="H681" s="783"/>
      <c r="I681" s="783"/>
      <c r="J681" s="783"/>
      <c r="K681" s="783"/>
      <c r="L681" s="783"/>
      <c r="M681" s="783"/>
      <c r="N681" s="283"/>
      <c r="O681" s="283"/>
      <c r="P681" s="283"/>
      <c r="Q681" s="283"/>
      <c r="R681" s="283"/>
      <c r="S681" s="283"/>
      <c r="T681" s="283"/>
      <c r="U681" s="283"/>
      <c r="V681" s="283"/>
      <c r="W681" s="283"/>
      <c r="X681" s="283"/>
      <c r="Y681" s="66"/>
      <c r="Z681" s="66"/>
      <c r="AA681" s="66"/>
      <c r="AB681" s="66"/>
      <c r="AC681" s="66"/>
      <c r="AD681" s="66"/>
      <c r="AE681" s="66"/>
      <c r="AF681" s="66"/>
      <c r="AG681" s="66"/>
      <c r="AH681" s="66"/>
      <c r="AI681" s="66"/>
      <c r="AJ681" s="66"/>
      <c r="AK681" s="154"/>
      <c r="CT681" s="7"/>
      <c r="CU681" s="7"/>
      <c r="CV681" s="7"/>
      <c r="CW681" s="7"/>
      <c r="CX681" s="7"/>
    </row>
    <row r="682" spans="1:102" s="24" customFormat="1" ht="14.25">
      <c r="A682" s="284"/>
      <c r="B682" s="784"/>
      <c r="C682" s="784"/>
      <c r="D682" s="784"/>
      <c r="E682" s="784"/>
      <c r="F682" s="784"/>
      <c r="G682" s="784"/>
      <c r="H682" s="784"/>
      <c r="I682" s="784"/>
      <c r="J682" s="784"/>
      <c r="K682" s="784"/>
      <c r="L682" s="784"/>
      <c r="M682" s="784"/>
      <c r="N682" s="285"/>
      <c r="O682" s="285"/>
      <c r="P682" s="285"/>
      <c r="Q682" s="285"/>
      <c r="R682" s="285"/>
      <c r="S682" s="285"/>
      <c r="T682" s="285"/>
      <c r="U682" s="285"/>
      <c r="V682" s="285"/>
      <c r="W682" s="285"/>
      <c r="X682" s="285"/>
      <c r="Y682" s="23"/>
      <c r="Z682" s="23"/>
      <c r="AA682" s="23"/>
      <c r="AB682" s="23"/>
      <c r="AC682" s="23"/>
      <c r="AD682" s="23"/>
      <c r="AE682" s="23"/>
      <c r="AF682" s="23"/>
      <c r="AG682" s="23"/>
      <c r="AH682" s="23"/>
      <c r="AI682" s="23"/>
      <c r="AJ682" s="23"/>
      <c r="AK682" s="79"/>
      <c r="CT682" s="7"/>
      <c r="CU682" s="7"/>
      <c r="CV682" s="7"/>
      <c r="CW682" s="7"/>
      <c r="CX682" s="7"/>
    </row>
    <row r="683" spans="1:102" s="24" customFormat="1" ht="15.75">
      <c r="A683" s="284"/>
      <c r="B683" s="784"/>
      <c r="C683" s="784"/>
      <c r="D683" s="784"/>
      <c r="E683" s="784"/>
      <c r="F683" s="784"/>
      <c r="G683" s="784"/>
      <c r="H683" s="784"/>
      <c r="I683" s="784"/>
      <c r="J683" s="784"/>
      <c r="K683" s="784"/>
      <c r="L683" s="784"/>
      <c r="M683" s="784"/>
      <c r="N683" s="285"/>
      <c r="O683" s="777" t="s">
        <v>399</v>
      </c>
      <c r="P683" s="778"/>
      <c r="Q683" s="285"/>
      <c r="R683" s="285"/>
      <c r="S683" s="285"/>
      <c r="T683" s="285"/>
      <c r="U683" s="285"/>
      <c r="V683" s="285"/>
      <c r="W683" s="285"/>
      <c r="X683" s="285"/>
      <c r="Y683" s="23"/>
      <c r="Z683" s="23"/>
      <c r="AA683" s="23"/>
      <c r="AB683" s="23"/>
      <c r="AC683" s="23"/>
      <c r="AD683" s="23"/>
      <c r="AE683" s="23"/>
      <c r="AF683" s="23"/>
      <c r="AG683" s="678">
        <f>+R678+W678+AB678+AG678</f>
        <v>0</v>
      </c>
      <c r="AH683" s="678"/>
      <c r="AI683" s="678"/>
      <c r="AJ683" s="678"/>
      <c r="AK683" s="79"/>
      <c r="CT683" s="7"/>
      <c r="CU683" s="7"/>
      <c r="CV683" s="7"/>
      <c r="CW683" s="7"/>
      <c r="CX683" s="7"/>
    </row>
    <row r="684" spans="1:102" s="24" customFormat="1" ht="3.75" customHeight="1">
      <c r="A684" s="83"/>
      <c r="B684" s="84"/>
      <c r="C684" s="84"/>
      <c r="D684" s="84"/>
      <c r="E684" s="84"/>
      <c r="F684" s="84"/>
      <c r="G684" s="84"/>
      <c r="H684" s="84"/>
      <c r="I684" s="84"/>
      <c r="J684" s="84"/>
      <c r="K684" s="84"/>
      <c r="L684" s="84"/>
      <c r="M684" s="84"/>
      <c r="N684" s="84"/>
      <c r="O684" s="84"/>
      <c r="P684" s="84"/>
      <c r="Q684" s="84"/>
      <c r="R684" s="84"/>
      <c r="S684" s="84"/>
      <c r="T684" s="84"/>
      <c r="U684" s="84"/>
      <c r="V684" s="84"/>
      <c r="W684" s="84"/>
      <c r="X684" s="84"/>
      <c r="Y684" s="84"/>
      <c r="Z684" s="84"/>
      <c r="AA684" s="84"/>
      <c r="AB684" s="84"/>
      <c r="AC684" s="84"/>
      <c r="AD684" s="84"/>
      <c r="AE684" s="84"/>
      <c r="AF684" s="84"/>
      <c r="AG684" s="84"/>
      <c r="AH684" s="84"/>
      <c r="AI684" s="84"/>
      <c r="AJ684" s="84"/>
      <c r="AK684" s="86"/>
      <c r="CT684" s="7"/>
      <c r="CU684" s="7"/>
      <c r="CV684" s="7"/>
      <c r="CW684" s="7"/>
      <c r="CX684" s="7"/>
    </row>
    <row r="685" spans="98:102" s="24" customFormat="1" ht="14.25">
      <c r="CT685" s="7"/>
      <c r="CU685" s="7"/>
      <c r="CV685" s="7"/>
      <c r="CW685" s="7"/>
      <c r="CX685" s="7"/>
    </row>
    <row r="686" spans="1:102" s="24" customFormat="1" ht="14.25">
      <c r="A686" s="24" t="s">
        <v>400</v>
      </c>
      <c r="CT686" s="7"/>
      <c r="CU686" s="7"/>
      <c r="CV686" s="7"/>
      <c r="CW686" s="7"/>
      <c r="CX686" s="7"/>
    </row>
    <row r="687" spans="98:102" s="24" customFormat="1" ht="6" customHeight="1">
      <c r="CT687" s="7"/>
      <c r="CU687" s="7"/>
      <c r="CV687" s="7"/>
      <c r="CW687" s="7"/>
      <c r="CX687" s="7"/>
    </row>
    <row r="688" spans="1:102" s="24" customFormat="1" ht="15.75" customHeight="1">
      <c r="A688" s="25" t="s">
        <v>148</v>
      </c>
      <c r="B688" s="545"/>
      <c r="C688" s="545"/>
      <c r="D688" s="545"/>
      <c r="E688" s="545"/>
      <c r="F688" s="545"/>
      <c r="G688" s="545"/>
      <c r="H688" s="545"/>
      <c r="I688" s="545"/>
      <c r="J688" s="545"/>
      <c r="K688" s="545"/>
      <c r="L688" s="545"/>
      <c r="M688" s="545"/>
      <c r="N688" s="545"/>
      <c r="O688" s="545"/>
      <c r="P688" s="545"/>
      <c r="Q688" s="545"/>
      <c r="R688" s="545"/>
      <c r="S688" s="545"/>
      <c r="T688" s="545"/>
      <c r="U688" s="545"/>
      <c r="V688" s="545"/>
      <c r="W688" s="545"/>
      <c r="X688" s="545"/>
      <c r="Y688" s="545"/>
      <c r="Z688" s="545"/>
      <c r="AA688" s="545"/>
      <c r="AB688" s="545"/>
      <c r="AC688" s="545"/>
      <c r="AD688" s="545"/>
      <c r="AE688" s="545"/>
      <c r="AF688" s="545"/>
      <c r="AG688" s="545"/>
      <c r="AH688" s="545"/>
      <c r="AI688" s="545"/>
      <c r="AJ688" s="545"/>
      <c r="CT688" s="7"/>
      <c r="CU688" s="7"/>
      <c r="CV688" s="7"/>
      <c r="CW688" s="7"/>
      <c r="CX688" s="7"/>
    </row>
    <row r="689" spans="1:102" s="24" customFormat="1" ht="15.75" customHeight="1">
      <c r="A689" s="25" t="s">
        <v>152</v>
      </c>
      <c r="B689" s="545"/>
      <c r="C689" s="545"/>
      <c r="D689" s="545"/>
      <c r="E689" s="545"/>
      <c r="F689" s="545"/>
      <c r="G689" s="545"/>
      <c r="H689" s="545"/>
      <c r="I689" s="545"/>
      <c r="J689" s="545"/>
      <c r="K689" s="545"/>
      <c r="L689" s="545"/>
      <c r="M689" s="545"/>
      <c r="N689" s="545"/>
      <c r="O689" s="545"/>
      <c r="P689" s="545"/>
      <c r="Q689" s="545"/>
      <c r="R689" s="545"/>
      <c r="S689" s="545"/>
      <c r="T689" s="545"/>
      <c r="U689" s="545"/>
      <c r="V689" s="545"/>
      <c r="W689" s="545"/>
      <c r="X689" s="545"/>
      <c r="Y689" s="545"/>
      <c r="Z689" s="545"/>
      <c r="AA689" s="545"/>
      <c r="AB689" s="545"/>
      <c r="AC689" s="545"/>
      <c r="AD689" s="545"/>
      <c r="AE689" s="545"/>
      <c r="AF689" s="545"/>
      <c r="AG689" s="545"/>
      <c r="AH689" s="545"/>
      <c r="AI689" s="545"/>
      <c r="AJ689" s="545"/>
      <c r="CT689" s="7"/>
      <c r="CU689" s="7"/>
      <c r="CV689" s="7"/>
      <c r="CW689" s="7"/>
      <c r="CX689" s="7"/>
    </row>
    <row r="690" spans="1:102" s="24" customFormat="1" ht="15.75" customHeight="1">
      <c r="A690" s="25" t="s">
        <v>401</v>
      </c>
      <c r="B690" s="545"/>
      <c r="C690" s="545"/>
      <c r="D690" s="545"/>
      <c r="E690" s="545"/>
      <c r="F690" s="545"/>
      <c r="G690" s="545"/>
      <c r="H690" s="545"/>
      <c r="I690" s="545"/>
      <c r="J690" s="545"/>
      <c r="K690" s="545"/>
      <c r="L690" s="545"/>
      <c r="M690" s="545"/>
      <c r="N690" s="545"/>
      <c r="O690" s="545"/>
      <c r="P690" s="545"/>
      <c r="Q690" s="545"/>
      <c r="R690" s="545"/>
      <c r="S690" s="545"/>
      <c r="T690" s="545"/>
      <c r="U690" s="545"/>
      <c r="V690" s="545"/>
      <c r="W690" s="545"/>
      <c r="X690" s="545"/>
      <c r="Y690" s="545"/>
      <c r="Z690" s="545"/>
      <c r="AA690" s="545"/>
      <c r="AB690" s="545"/>
      <c r="AC690" s="545"/>
      <c r="AD690" s="545"/>
      <c r="AE690" s="545"/>
      <c r="AF690" s="545"/>
      <c r="AG690" s="545"/>
      <c r="AH690" s="545"/>
      <c r="AI690" s="545"/>
      <c r="AJ690" s="545"/>
      <c r="CT690" s="7"/>
      <c r="CU690" s="7"/>
      <c r="CV690" s="7"/>
      <c r="CW690" s="7"/>
      <c r="CX690" s="7"/>
    </row>
    <row r="691" spans="1:102" s="24" customFormat="1" ht="15.75" customHeight="1">
      <c r="A691" s="25" t="s">
        <v>402</v>
      </c>
      <c r="B691" s="545"/>
      <c r="C691" s="545"/>
      <c r="D691" s="545"/>
      <c r="E691" s="545"/>
      <c r="F691" s="545"/>
      <c r="G691" s="545"/>
      <c r="H691" s="545"/>
      <c r="I691" s="545"/>
      <c r="J691" s="545"/>
      <c r="K691" s="545"/>
      <c r="L691" s="545"/>
      <c r="M691" s="545"/>
      <c r="N691" s="545"/>
      <c r="O691" s="545"/>
      <c r="P691" s="545"/>
      <c r="Q691" s="545"/>
      <c r="R691" s="545"/>
      <c r="S691" s="545"/>
      <c r="T691" s="545"/>
      <c r="U691" s="545"/>
      <c r="V691" s="545"/>
      <c r="W691" s="545"/>
      <c r="X691" s="545"/>
      <c r="Y691" s="545"/>
      <c r="Z691" s="545"/>
      <c r="AA691" s="545"/>
      <c r="AB691" s="545"/>
      <c r="AC691" s="545"/>
      <c r="AD691" s="545"/>
      <c r="AE691" s="545"/>
      <c r="AF691" s="545"/>
      <c r="AG691" s="545"/>
      <c r="AH691" s="545"/>
      <c r="AI691" s="545"/>
      <c r="AJ691" s="545"/>
      <c r="CT691" s="7"/>
      <c r="CU691" s="7"/>
      <c r="CV691" s="7"/>
      <c r="CW691" s="7"/>
      <c r="CX691" s="7"/>
    </row>
    <row r="692" spans="1:102" s="24" customFormat="1" ht="15.75" customHeight="1">
      <c r="A692" s="25" t="s">
        <v>403</v>
      </c>
      <c r="B692" s="545"/>
      <c r="C692" s="545"/>
      <c r="D692" s="545"/>
      <c r="E692" s="545"/>
      <c r="F692" s="545"/>
      <c r="G692" s="545"/>
      <c r="H692" s="545"/>
      <c r="I692" s="545"/>
      <c r="J692" s="545"/>
      <c r="K692" s="545"/>
      <c r="L692" s="545"/>
      <c r="M692" s="545"/>
      <c r="N692" s="545"/>
      <c r="O692" s="545"/>
      <c r="P692" s="545"/>
      <c r="Q692" s="545"/>
      <c r="R692" s="545"/>
      <c r="S692" s="545"/>
      <c r="T692" s="545"/>
      <c r="U692" s="545"/>
      <c r="V692" s="545"/>
      <c r="W692" s="545"/>
      <c r="X692" s="545"/>
      <c r="Y692" s="545"/>
      <c r="Z692" s="545"/>
      <c r="AA692" s="545"/>
      <c r="AB692" s="545"/>
      <c r="AC692" s="545"/>
      <c r="AD692" s="545"/>
      <c r="AE692" s="545"/>
      <c r="AF692" s="545"/>
      <c r="AG692" s="545"/>
      <c r="AH692" s="545"/>
      <c r="AI692" s="545"/>
      <c r="AJ692" s="545"/>
      <c r="CT692" s="7"/>
      <c r="CU692" s="7"/>
      <c r="CV692" s="7"/>
      <c r="CW692" s="7"/>
      <c r="CX692" s="7"/>
    </row>
    <row r="693" spans="98:102" s="24" customFormat="1" ht="14.25">
      <c r="CT693" s="7"/>
      <c r="CU693" s="7"/>
      <c r="CV693" s="7"/>
      <c r="CW693" s="7"/>
      <c r="CX693" s="7"/>
    </row>
    <row r="694" spans="24:102" s="24" customFormat="1" ht="14.25" customHeight="1">
      <c r="X694" s="157" t="s">
        <v>159</v>
      </c>
      <c r="AB694" s="540"/>
      <c r="AC694" s="540"/>
      <c r="AD694" s="540"/>
      <c r="AE694" s="540"/>
      <c r="AF694" s="540"/>
      <c r="AG694" s="540"/>
      <c r="AH694" s="540"/>
      <c r="AI694" s="540"/>
      <c r="AJ694" s="540"/>
      <c r="AN694" s="556" t="s">
        <v>65</v>
      </c>
      <c r="AO694" s="557"/>
      <c r="AP694" s="557"/>
      <c r="AQ694" s="557"/>
      <c r="AR694" s="558"/>
      <c r="CT694" s="7"/>
      <c r="CU694" s="7"/>
      <c r="CV694" s="7"/>
      <c r="CW694" s="7"/>
      <c r="CX694" s="7"/>
    </row>
    <row r="695" spans="24:102" s="24" customFormat="1" ht="14.25" customHeight="1">
      <c r="X695" s="157"/>
      <c r="AB695" s="38"/>
      <c r="AC695" s="38"/>
      <c r="AD695" s="38"/>
      <c r="AE695" s="38"/>
      <c r="AF695" s="38"/>
      <c r="AG695" s="38"/>
      <c r="AH695" s="38"/>
      <c r="AI695" s="38"/>
      <c r="AJ695" s="38"/>
      <c r="AN695" s="5"/>
      <c r="AO695" s="5"/>
      <c r="AP695" s="5"/>
      <c r="AQ695" s="5"/>
      <c r="AR695" s="5"/>
      <c r="CT695" s="7"/>
      <c r="CU695" s="7"/>
      <c r="CV695" s="7"/>
      <c r="CW695" s="7"/>
      <c r="CX695" s="7"/>
    </row>
    <row r="696" spans="24:102" s="24" customFormat="1" ht="6" customHeight="1">
      <c r="X696" s="157"/>
      <c r="AB696" s="38"/>
      <c r="AC696" s="38"/>
      <c r="AD696" s="38"/>
      <c r="AE696" s="38"/>
      <c r="AF696" s="38"/>
      <c r="AG696" s="38"/>
      <c r="AH696" s="38"/>
      <c r="AI696" s="38"/>
      <c r="AJ696" s="38"/>
      <c r="CT696" s="7"/>
      <c r="CU696" s="7"/>
      <c r="CV696" s="7"/>
      <c r="CW696" s="7"/>
      <c r="CX696" s="7"/>
    </row>
    <row r="697" spans="1:102" s="24" customFormat="1" ht="3.75" customHeight="1">
      <c r="A697" s="667" t="s">
        <v>404</v>
      </c>
      <c r="B697" s="667"/>
      <c r="C697" s="667"/>
      <c r="D697" s="667"/>
      <c r="E697" s="667"/>
      <c r="F697" s="667"/>
      <c r="G697" s="667"/>
      <c r="H697" s="667"/>
      <c r="I697" s="667"/>
      <c r="J697" s="667"/>
      <c r="K697" s="667"/>
      <c r="L697" s="667"/>
      <c r="M697" s="667"/>
      <c r="N697" s="667"/>
      <c r="O697" s="667"/>
      <c r="P697" s="667"/>
      <c r="Q697" s="667"/>
      <c r="R697" s="667"/>
      <c r="S697" s="667"/>
      <c r="T697" s="667"/>
      <c r="U697" s="667"/>
      <c r="V697" s="667"/>
      <c r="X697" s="65"/>
      <c r="Y697" s="87"/>
      <c r="Z697" s="87"/>
      <c r="AA697" s="87"/>
      <c r="AB697" s="87"/>
      <c r="AC697" s="87"/>
      <c r="AD697" s="87"/>
      <c r="AE697" s="87"/>
      <c r="AF697" s="87"/>
      <c r="AG697" s="87"/>
      <c r="AH697" s="87"/>
      <c r="AI697" s="87"/>
      <c r="AJ697" s="630" t="s">
        <v>405</v>
      </c>
      <c r="AK697" s="631"/>
      <c r="CT697" s="7"/>
      <c r="CU697" s="7"/>
      <c r="CV697" s="7"/>
      <c r="CW697" s="7"/>
      <c r="CX697" s="7"/>
    </row>
    <row r="698" spans="1:102" s="24" customFormat="1" ht="15.75" customHeight="1">
      <c r="A698" s="667"/>
      <c r="B698" s="667"/>
      <c r="C698" s="667"/>
      <c r="D698" s="667"/>
      <c r="E698" s="667"/>
      <c r="F698" s="667"/>
      <c r="G698" s="667"/>
      <c r="H698" s="667"/>
      <c r="I698" s="667"/>
      <c r="J698" s="667"/>
      <c r="K698" s="667"/>
      <c r="L698" s="667"/>
      <c r="M698" s="667"/>
      <c r="N698" s="667"/>
      <c r="O698" s="667"/>
      <c r="P698" s="667"/>
      <c r="Q698" s="667"/>
      <c r="R698" s="667"/>
      <c r="S698" s="667"/>
      <c r="T698" s="667"/>
      <c r="U698" s="667"/>
      <c r="V698" s="667"/>
      <c r="X698" s="70" t="s">
        <v>69</v>
      </c>
      <c r="Y698" s="23"/>
      <c r="Z698" s="23"/>
      <c r="AA698" s="23"/>
      <c r="AB698" s="23"/>
      <c r="AC698" s="23"/>
      <c r="AD698" s="71">
        <v>2</v>
      </c>
      <c r="AE698" s="71">
        <v>0</v>
      </c>
      <c r="AF698" s="71">
        <v>0</v>
      </c>
      <c r="AG698" s="72">
        <v>4</v>
      </c>
      <c r="AH698" s="23"/>
      <c r="AI698" s="23"/>
      <c r="AJ698" s="712"/>
      <c r="AK698" s="713"/>
      <c r="CT698" s="7"/>
      <c r="CU698" s="7"/>
      <c r="CV698" s="7"/>
      <c r="CW698" s="7"/>
      <c r="CX698" s="7"/>
    </row>
    <row r="699" spans="19:102" s="24" customFormat="1" ht="3.75" customHeight="1">
      <c r="S699" s="32"/>
      <c r="X699" s="70"/>
      <c r="Y699" s="23"/>
      <c r="Z699" s="23"/>
      <c r="AA699" s="23"/>
      <c r="AB699" s="23"/>
      <c r="AC699" s="23"/>
      <c r="AD699" s="23"/>
      <c r="AE699" s="23"/>
      <c r="AF699" s="23"/>
      <c r="AG699" s="23"/>
      <c r="AH699" s="23"/>
      <c r="AI699" s="23"/>
      <c r="AJ699" s="632"/>
      <c r="AK699" s="633"/>
      <c r="CT699" s="7"/>
      <c r="CU699" s="7"/>
      <c r="CV699" s="7"/>
      <c r="CW699" s="7"/>
      <c r="CX699" s="7"/>
    </row>
    <row r="700" spans="1:102" s="24" customFormat="1" ht="15.75" customHeight="1">
      <c r="A700" s="604" t="s">
        <v>406</v>
      </c>
      <c r="B700" s="604"/>
      <c r="C700" s="604"/>
      <c r="D700" s="604"/>
      <c r="E700" s="604"/>
      <c r="F700" s="604"/>
      <c r="G700" s="604"/>
      <c r="H700" s="604"/>
      <c r="I700" s="604"/>
      <c r="J700" s="604"/>
      <c r="K700" s="604"/>
      <c r="L700" s="604"/>
      <c r="M700" s="604"/>
      <c r="N700" s="604"/>
      <c r="O700" s="604"/>
      <c r="P700" s="604"/>
      <c r="Q700" s="604"/>
      <c r="R700" s="604"/>
      <c r="S700" s="604"/>
      <c r="T700" s="604"/>
      <c r="U700" s="604"/>
      <c r="V700" s="604"/>
      <c r="X700" s="70" t="s">
        <v>71</v>
      </c>
      <c r="Y700" s="23"/>
      <c r="Z700" s="23"/>
      <c r="AA700" s="23"/>
      <c r="AB700" s="23"/>
      <c r="AC700" s="23"/>
      <c r="AD700" s="23"/>
      <c r="AE700" s="23"/>
      <c r="AF700" s="7"/>
      <c r="AG700" s="668">
        <f>AG536</f>
        <v>0</v>
      </c>
      <c r="AH700" s="668"/>
      <c r="AI700" s="668"/>
      <c r="AJ700" s="23"/>
      <c r="AK700" s="79"/>
      <c r="AN700" s="7"/>
      <c r="AO700" s="7"/>
      <c r="AP700" s="7"/>
      <c r="CT700" s="7"/>
      <c r="CU700" s="7"/>
      <c r="CV700" s="7"/>
      <c r="CW700" s="7"/>
      <c r="CX700" s="7"/>
    </row>
    <row r="701" spans="1:102" s="24" customFormat="1" ht="15.75" customHeight="1">
      <c r="A701" s="32"/>
      <c r="B701" s="32"/>
      <c r="C701" s="32"/>
      <c r="D701" s="32"/>
      <c r="E701" s="32"/>
      <c r="F701" s="32"/>
      <c r="G701" s="32"/>
      <c r="H701" s="32"/>
      <c r="I701" s="32"/>
      <c r="J701" s="32"/>
      <c r="K701" s="32"/>
      <c r="L701" s="32"/>
      <c r="M701" s="32"/>
      <c r="N701" s="32"/>
      <c r="O701" s="32"/>
      <c r="P701" s="32"/>
      <c r="Q701" s="32"/>
      <c r="R701" s="32"/>
      <c r="S701" s="32"/>
      <c r="T701" s="32"/>
      <c r="U701" s="32"/>
      <c r="V701" s="32"/>
      <c r="X701" s="70" t="s">
        <v>20</v>
      </c>
      <c r="Y701" s="23"/>
      <c r="Z701" s="23"/>
      <c r="AA701" s="23"/>
      <c r="AB701" s="23"/>
      <c r="AC701" s="23"/>
      <c r="AD701" s="23"/>
      <c r="AE701" s="23"/>
      <c r="AF701" s="7"/>
      <c r="AG701" s="668" t="str">
        <f>AG537</f>
        <v>.</v>
      </c>
      <c r="AH701" s="668"/>
      <c r="AI701" s="668"/>
      <c r="AJ701" s="23"/>
      <c r="AK701" s="79"/>
      <c r="AN701" s="7"/>
      <c r="AO701" s="7"/>
      <c r="AP701" s="7"/>
      <c r="CT701" s="7"/>
      <c r="CU701" s="7"/>
      <c r="CV701" s="7"/>
      <c r="CW701" s="7"/>
      <c r="CX701" s="7"/>
    </row>
    <row r="702" spans="1:104" s="24" customFormat="1" ht="15.75" customHeight="1">
      <c r="A702" s="32"/>
      <c r="S702" s="32"/>
      <c r="X702" s="70" t="s">
        <v>168</v>
      </c>
      <c r="Y702" s="23"/>
      <c r="Z702" s="23"/>
      <c r="AA702" s="23"/>
      <c r="AB702" s="7"/>
      <c r="AC702" s="668" t="str">
        <f>AC612</f>
        <v>.</v>
      </c>
      <c r="AD702" s="668"/>
      <c r="AE702" s="668"/>
      <c r="AF702" s="668"/>
      <c r="AG702" s="668"/>
      <c r="AH702" s="668"/>
      <c r="AI702" s="668"/>
      <c r="AJ702" s="23"/>
      <c r="AK702" s="79"/>
      <c r="AN702" s="7"/>
      <c r="AO702" s="7"/>
      <c r="AP702" s="7"/>
      <c r="AQ702" s="7"/>
      <c r="AR702" s="7"/>
      <c r="CT702" s="7"/>
      <c r="CU702" s="7"/>
      <c r="CV702" s="7"/>
      <c r="CW702" s="7"/>
      <c r="CX702" s="7"/>
      <c r="CY702" s="7"/>
      <c r="CZ702" s="7"/>
    </row>
    <row r="703" spans="1:104" s="24" customFormat="1" ht="15.75" customHeight="1">
      <c r="A703" s="147" t="s">
        <v>74</v>
      </c>
      <c r="S703" s="32"/>
      <c r="X703" s="70" t="s">
        <v>329</v>
      </c>
      <c r="Y703" s="23"/>
      <c r="Z703" s="23"/>
      <c r="AA703" s="23"/>
      <c r="AB703" s="7"/>
      <c r="AC703" s="668" t="str">
        <f>AC613</f>
        <v>.</v>
      </c>
      <c r="AD703" s="668"/>
      <c r="AE703" s="668"/>
      <c r="AF703" s="668"/>
      <c r="AG703" s="668"/>
      <c r="AH703" s="668"/>
      <c r="AI703" s="668"/>
      <c r="AJ703" s="23"/>
      <c r="AK703" s="79"/>
      <c r="AN703" s="7"/>
      <c r="AO703" s="7"/>
      <c r="AP703" s="7"/>
      <c r="AQ703" s="7"/>
      <c r="AR703" s="7"/>
      <c r="CT703" s="7"/>
      <c r="CU703" s="7"/>
      <c r="CV703" s="7"/>
      <c r="CW703" s="7"/>
      <c r="CX703" s="7"/>
      <c r="CY703" s="7"/>
      <c r="CZ703" s="7"/>
    </row>
    <row r="704" spans="1:102" s="24" customFormat="1" ht="6" customHeight="1">
      <c r="A704" s="147"/>
      <c r="S704" s="32"/>
      <c r="X704" s="83"/>
      <c r="Y704" s="84"/>
      <c r="Z704" s="84"/>
      <c r="AA704" s="144"/>
      <c r="AB704" s="144"/>
      <c r="AC704" s="144"/>
      <c r="AD704" s="144"/>
      <c r="AE704" s="144"/>
      <c r="AF704" s="144"/>
      <c r="AG704" s="144"/>
      <c r="AH704" s="148"/>
      <c r="AI704" s="84"/>
      <c r="AJ704" s="84"/>
      <c r="AK704" s="86"/>
      <c r="CT704" s="7"/>
      <c r="CU704" s="7"/>
      <c r="CV704" s="7"/>
      <c r="CW704" s="7"/>
      <c r="CX704" s="7"/>
    </row>
    <row r="705" spans="1:102" s="24" customFormat="1" ht="4.5" customHeight="1">
      <c r="A705" s="147"/>
      <c r="S705" s="32"/>
      <c r="X705" s="66"/>
      <c r="Y705" s="66"/>
      <c r="Z705" s="66"/>
      <c r="AA705" s="152"/>
      <c r="AB705" s="152"/>
      <c r="AC705" s="152"/>
      <c r="AD705" s="152"/>
      <c r="AE705" s="152"/>
      <c r="AF705" s="152"/>
      <c r="AG705" s="152"/>
      <c r="AH705" s="153"/>
      <c r="AI705" s="66"/>
      <c r="AJ705" s="66"/>
      <c r="AK705" s="66"/>
      <c r="CT705" s="7"/>
      <c r="CU705" s="7"/>
      <c r="CV705" s="7"/>
      <c r="CW705" s="7"/>
      <c r="CX705" s="7"/>
    </row>
    <row r="706" spans="1:102" s="24" customFormat="1" ht="3" customHeight="1">
      <c r="A706" s="150"/>
      <c r="B706" s="66"/>
      <c r="C706" s="66"/>
      <c r="D706" s="66"/>
      <c r="E706" s="66"/>
      <c r="F706" s="66"/>
      <c r="G706" s="66"/>
      <c r="H706" s="66"/>
      <c r="I706" s="66"/>
      <c r="J706" s="66"/>
      <c r="K706" s="66"/>
      <c r="L706" s="66"/>
      <c r="M706" s="66"/>
      <c r="N706" s="66"/>
      <c r="O706" s="66"/>
      <c r="P706" s="66"/>
      <c r="Q706" s="66"/>
      <c r="R706" s="66"/>
      <c r="S706" s="151"/>
      <c r="T706" s="66"/>
      <c r="U706" s="66"/>
      <c r="V706" s="66"/>
      <c r="W706" s="66"/>
      <c r="X706" s="66"/>
      <c r="Y706" s="66"/>
      <c r="Z706" s="66"/>
      <c r="AA706" s="152"/>
      <c r="AB706" s="152"/>
      <c r="AC706" s="152"/>
      <c r="AD706" s="152"/>
      <c r="AE706" s="152"/>
      <c r="AF706" s="152"/>
      <c r="AG706" s="152"/>
      <c r="AH706" s="153"/>
      <c r="AI706" s="66"/>
      <c r="AJ706" s="66"/>
      <c r="AK706" s="154"/>
      <c r="CT706" s="7"/>
      <c r="CU706" s="7"/>
      <c r="CV706" s="7"/>
      <c r="CW706" s="7"/>
      <c r="CX706" s="7"/>
    </row>
    <row r="707" spans="1:102" s="24" customFormat="1" ht="12.75" customHeight="1">
      <c r="A707" s="676" t="s">
        <v>407</v>
      </c>
      <c r="B707" s="643"/>
      <c r="C707" s="643"/>
      <c r="D707" s="643"/>
      <c r="E707" s="643"/>
      <c r="F707" s="643"/>
      <c r="G707" s="643"/>
      <c r="H707" s="643"/>
      <c r="I707" s="6"/>
      <c r="J707" s="644" t="s">
        <v>232</v>
      </c>
      <c r="K707" s="644"/>
      <c r="L707" s="6"/>
      <c r="M707" s="623" t="s">
        <v>408</v>
      </c>
      <c r="N707" s="623"/>
      <c r="O707" s="623"/>
      <c r="P707" s="623"/>
      <c r="Q707" s="644" t="s">
        <v>232</v>
      </c>
      <c r="R707" s="644"/>
      <c r="S707" s="735" t="s">
        <v>409</v>
      </c>
      <c r="T707" s="735"/>
      <c r="U707" s="735"/>
      <c r="V707" s="735"/>
      <c r="W707" s="679" t="s">
        <v>410</v>
      </c>
      <c r="X707" s="679"/>
      <c r="Y707" s="679"/>
      <c r="Z707" s="679"/>
      <c r="AA707" s="23"/>
      <c r="AB707" s="679" t="s">
        <v>411</v>
      </c>
      <c r="AC707" s="679"/>
      <c r="AD707" s="679"/>
      <c r="AE707" s="679"/>
      <c r="AF707" s="23"/>
      <c r="AG707" s="679" t="s">
        <v>412</v>
      </c>
      <c r="AH707" s="679"/>
      <c r="AI707" s="679"/>
      <c r="AJ707" s="679"/>
      <c r="AK707" s="79"/>
      <c r="CT707" s="7"/>
      <c r="CU707" s="7"/>
      <c r="CV707" s="7"/>
      <c r="CW707" s="7"/>
      <c r="CX707" s="7"/>
    </row>
    <row r="708" spans="1:105" s="24" customFormat="1" ht="14.25">
      <c r="A708" s="676"/>
      <c r="B708" s="643"/>
      <c r="C708" s="643"/>
      <c r="D708" s="643"/>
      <c r="E708" s="643"/>
      <c r="F708" s="643"/>
      <c r="G708" s="643"/>
      <c r="H708" s="643"/>
      <c r="I708" s="6"/>
      <c r="J708" s="644"/>
      <c r="K708" s="644"/>
      <c r="L708" s="6"/>
      <c r="M708" s="623"/>
      <c r="N708" s="623"/>
      <c r="O708" s="623"/>
      <c r="P708" s="623"/>
      <c r="Q708" s="644"/>
      <c r="R708" s="644"/>
      <c r="S708" s="735"/>
      <c r="T708" s="735"/>
      <c r="U708" s="735"/>
      <c r="V708" s="735"/>
      <c r="W708" s="679"/>
      <c r="X708" s="679"/>
      <c r="Y708" s="679"/>
      <c r="Z708" s="679"/>
      <c r="AA708" s="23"/>
      <c r="AB708" s="679"/>
      <c r="AC708" s="679"/>
      <c r="AD708" s="679"/>
      <c r="AE708" s="679"/>
      <c r="AF708" s="23"/>
      <c r="AG708" s="679"/>
      <c r="AH708" s="679"/>
      <c r="AI708" s="679"/>
      <c r="AJ708" s="679"/>
      <c r="AK708" s="79"/>
      <c r="AN708" s="7"/>
      <c r="AO708" s="7"/>
      <c r="AP708" s="7"/>
      <c r="AQ708" s="7"/>
      <c r="AR708" s="7"/>
      <c r="CT708" s="7"/>
      <c r="CU708" s="7"/>
      <c r="CV708" s="7"/>
      <c r="CW708" s="7"/>
      <c r="CX708" s="7"/>
      <c r="CY708" s="7"/>
      <c r="CZ708" s="7"/>
      <c r="DA708" s="7"/>
    </row>
    <row r="709" spans="1:105" s="24" customFormat="1" ht="14.25">
      <c r="A709" s="676"/>
      <c r="B709" s="643"/>
      <c r="C709" s="643"/>
      <c r="D709" s="643"/>
      <c r="E709" s="643"/>
      <c r="F709" s="643"/>
      <c r="G709" s="643"/>
      <c r="H709" s="643"/>
      <c r="I709" s="6"/>
      <c r="J709" s="644"/>
      <c r="K709" s="644"/>
      <c r="L709" s="6"/>
      <c r="M709" s="623"/>
      <c r="N709" s="623"/>
      <c r="O709" s="623"/>
      <c r="P709" s="623"/>
      <c r="Q709" s="644"/>
      <c r="R709" s="644"/>
      <c r="S709" s="735"/>
      <c r="T709" s="735"/>
      <c r="U709" s="735"/>
      <c r="V709" s="735"/>
      <c r="W709" s="679"/>
      <c r="X709" s="679"/>
      <c r="Y709" s="679"/>
      <c r="Z709" s="679"/>
      <c r="AA709" s="23"/>
      <c r="AB709" s="679"/>
      <c r="AC709" s="679"/>
      <c r="AD709" s="679"/>
      <c r="AE709" s="679"/>
      <c r="AF709" s="23"/>
      <c r="AG709" s="679"/>
      <c r="AH709" s="679"/>
      <c r="AI709" s="679"/>
      <c r="AJ709" s="679"/>
      <c r="AK709" s="79"/>
      <c r="AN709" s="7"/>
      <c r="AO709" s="7"/>
      <c r="AP709" s="7"/>
      <c r="AQ709" s="7"/>
      <c r="AR709" s="7"/>
      <c r="CT709" s="7"/>
      <c r="CU709" s="7"/>
      <c r="CV709" s="7"/>
      <c r="CW709" s="7"/>
      <c r="CX709" s="7"/>
      <c r="CY709" s="7"/>
      <c r="CZ709" s="7"/>
      <c r="DA709" s="7"/>
    </row>
    <row r="710" spans="1:109" s="24" customFormat="1" ht="14.25">
      <c r="A710" s="676"/>
      <c r="B710" s="643"/>
      <c r="C710" s="643"/>
      <c r="D710" s="643"/>
      <c r="E710" s="643"/>
      <c r="F710" s="643"/>
      <c r="G710" s="643"/>
      <c r="H710" s="643"/>
      <c r="I710" s="6"/>
      <c r="J710" s="644"/>
      <c r="K710" s="644"/>
      <c r="L710" s="6"/>
      <c r="M710" s="623"/>
      <c r="N710" s="623"/>
      <c r="O710" s="623"/>
      <c r="P710" s="623"/>
      <c r="Q710" s="644"/>
      <c r="R710" s="644"/>
      <c r="S710" s="828" t="s">
        <v>277</v>
      </c>
      <c r="T710" s="828"/>
      <c r="U710" s="828"/>
      <c r="V710" s="828"/>
      <c r="W710" s="762" t="s">
        <v>277</v>
      </c>
      <c r="X710" s="762"/>
      <c r="Y710" s="762"/>
      <c r="Z710" s="762"/>
      <c r="AA710" s="23"/>
      <c r="AB710" s="762" t="s">
        <v>277</v>
      </c>
      <c r="AC710" s="762"/>
      <c r="AD710" s="762"/>
      <c r="AE710" s="762"/>
      <c r="AF710" s="23"/>
      <c r="AG710" s="762" t="s">
        <v>277</v>
      </c>
      <c r="AH710" s="762"/>
      <c r="AI710" s="762"/>
      <c r="AJ710" s="762"/>
      <c r="AK710" s="79"/>
      <c r="AN710" s="7"/>
      <c r="AO710" s="7"/>
      <c r="AP710" s="7"/>
      <c r="AQ710" s="7"/>
      <c r="AR710" s="7"/>
      <c r="CT710" s="7"/>
      <c r="CU710" s="7"/>
      <c r="CV710" s="7"/>
      <c r="CW710" s="7"/>
      <c r="CX710" s="7"/>
      <c r="CY710" s="7"/>
      <c r="CZ710" s="7"/>
      <c r="DA710" s="7"/>
      <c r="DB710" s="7"/>
      <c r="DC710" s="7"/>
      <c r="DD710" s="7"/>
      <c r="DE710" s="7"/>
    </row>
    <row r="711" spans="1:109" s="24" customFormat="1" ht="4.5" customHeight="1">
      <c r="A711" s="231"/>
      <c r="B711" s="206"/>
      <c r="C711" s="206"/>
      <c r="D711" s="206"/>
      <c r="E711" s="206"/>
      <c r="F711" s="206"/>
      <c r="G711" s="206"/>
      <c r="H711" s="206"/>
      <c r="I711" s="84"/>
      <c r="J711" s="233"/>
      <c r="K711" s="233"/>
      <c r="L711" s="233"/>
      <c r="M711" s="233"/>
      <c r="N711" s="84"/>
      <c r="O711" s="84"/>
      <c r="P711" s="84"/>
      <c r="Q711" s="84"/>
      <c r="R711" s="84"/>
      <c r="S711" s="84"/>
      <c r="T711" s="84"/>
      <c r="U711" s="84"/>
      <c r="V711" s="84"/>
      <c r="W711" s="84"/>
      <c r="X711" s="84"/>
      <c r="Y711" s="84"/>
      <c r="Z711" s="84"/>
      <c r="AA711" s="84"/>
      <c r="AB711" s="84"/>
      <c r="AC711" s="84"/>
      <c r="AD711" s="84"/>
      <c r="AE711" s="84"/>
      <c r="AF711" s="84"/>
      <c r="AG711" s="84"/>
      <c r="AH711" s="84"/>
      <c r="AI711" s="84"/>
      <c r="AJ711" s="84"/>
      <c r="AK711" s="86"/>
      <c r="AN711" s="7"/>
      <c r="AO711" s="7"/>
      <c r="AP711" s="7"/>
      <c r="AQ711" s="7"/>
      <c r="AR711" s="7"/>
      <c r="CT711" s="7"/>
      <c r="CU711" s="7"/>
      <c r="CV711" s="7"/>
      <c r="CW711" s="7"/>
      <c r="CX711" s="7"/>
      <c r="CY711" s="7"/>
      <c r="CZ711" s="7"/>
      <c r="DA711" s="7"/>
      <c r="DB711" s="7"/>
      <c r="DC711" s="7"/>
      <c r="DD711" s="7"/>
      <c r="DE711" s="7"/>
    </row>
    <row r="712" spans="44:109" s="24" customFormat="1" ht="4.5" customHeight="1">
      <c r="AR712" s="7"/>
      <c r="CT712" s="7"/>
      <c r="CU712" s="7"/>
      <c r="CV712" s="7"/>
      <c r="CW712" s="7"/>
      <c r="CX712" s="7"/>
      <c r="CY712" s="7"/>
      <c r="CZ712" s="7"/>
      <c r="DA712" s="7"/>
      <c r="DB712" s="7"/>
      <c r="DC712" s="7"/>
      <c r="DD712" s="7"/>
      <c r="DE712" s="7"/>
    </row>
    <row r="713" spans="1:109" s="24" customFormat="1" ht="14.25">
      <c r="A713" s="286" t="s">
        <v>413</v>
      </c>
      <c r="B713" s="229"/>
      <c r="C713" s="229"/>
      <c r="D713" s="229"/>
      <c r="E713" s="229"/>
      <c r="F713" s="229"/>
      <c r="G713" s="229"/>
      <c r="H713" s="229"/>
      <c r="I713" s="229"/>
      <c r="J713" s="229"/>
      <c r="K713" s="229"/>
      <c r="L713" s="229"/>
      <c r="M713" s="229"/>
      <c r="N713" s="229"/>
      <c r="O713" s="229"/>
      <c r="P713" s="229"/>
      <c r="Q713" s="229"/>
      <c r="R713" s="229"/>
      <c r="S713" s="229"/>
      <c r="T713" s="229"/>
      <c r="U713" s="229"/>
      <c r="V713" s="229"/>
      <c r="W713" s="229"/>
      <c r="X713" s="229"/>
      <c r="Y713" s="229"/>
      <c r="Z713" s="229"/>
      <c r="AA713" s="229"/>
      <c r="AB713" s="229"/>
      <c r="AC713" s="229"/>
      <c r="AD713" s="229"/>
      <c r="AE713" s="229"/>
      <c r="AF713" s="229"/>
      <c r="AG713" s="229"/>
      <c r="AH713" s="229"/>
      <c r="AI713" s="229"/>
      <c r="AJ713" s="229"/>
      <c r="AK713" s="287"/>
      <c r="AR713" s="7"/>
      <c r="CT713" s="7"/>
      <c r="CU713" s="7"/>
      <c r="CV713" s="7"/>
      <c r="CW713" s="7"/>
      <c r="CX713" s="7"/>
      <c r="CY713" s="7"/>
      <c r="CZ713" s="7"/>
      <c r="DA713" s="7"/>
      <c r="DB713" s="7"/>
      <c r="DC713" s="7"/>
      <c r="DD713" s="7"/>
      <c r="DE713" s="7"/>
    </row>
    <row r="714" spans="1:102" s="13" customFormat="1" ht="13.5" customHeight="1">
      <c r="A714" s="138" t="s">
        <v>235</v>
      </c>
      <c r="B714" s="18" t="s">
        <v>414</v>
      </c>
      <c r="C714" s="288"/>
      <c r="D714" s="18"/>
      <c r="E714" s="18"/>
      <c r="F714" s="18"/>
      <c r="G714" s="18"/>
      <c r="H714" s="18"/>
      <c r="I714" s="18"/>
      <c r="J714" s="726">
        <v>4101</v>
      </c>
      <c r="K714" s="727"/>
      <c r="L714" s="18"/>
      <c r="M714" s="565"/>
      <c r="N714" s="565"/>
      <c r="O714" s="565"/>
      <c r="P714" s="763"/>
      <c r="Q714" s="726">
        <v>4111</v>
      </c>
      <c r="R714" s="727"/>
      <c r="S714" s="565"/>
      <c r="T714" s="565"/>
      <c r="U714" s="565"/>
      <c r="V714" s="565"/>
      <c r="W714" s="565">
        <f>M714-S714</f>
        <v>0</v>
      </c>
      <c r="X714" s="565"/>
      <c r="Y714" s="565"/>
      <c r="Z714" s="565"/>
      <c r="AA714" s="18"/>
      <c r="AB714" s="565"/>
      <c r="AC714" s="565"/>
      <c r="AD714" s="565"/>
      <c r="AE714" s="565"/>
      <c r="AF714" s="18"/>
      <c r="AG714" s="565">
        <f>W714-AB714</f>
        <v>0</v>
      </c>
      <c r="AH714" s="565"/>
      <c r="AI714" s="565"/>
      <c r="AJ714" s="565"/>
      <c r="AK714" s="289"/>
      <c r="CT714" s="14"/>
      <c r="CU714" s="14"/>
      <c r="CV714" s="14"/>
      <c r="CW714" s="14"/>
      <c r="CX714" s="14"/>
    </row>
    <row r="715" spans="1:102" s="13" customFormat="1" ht="3" customHeight="1">
      <c r="A715" s="138"/>
      <c r="B715" s="18"/>
      <c r="C715" s="288"/>
      <c r="D715" s="18"/>
      <c r="E715" s="18"/>
      <c r="F715" s="18"/>
      <c r="G715" s="18"/>
      <c r="H715" s="18"/>
      <c r="I715" s="18"/>
      <c r="J715" s="214"/>
      <c r="K715" s="214"/>
      <c r="L715" s="18"/>
      <c r="M715" s="18"/>
      <c r="N715" s="18"/>
      <c r="O715" s="18"/>
      <c r="P715" s="18"/>
      <c r="Q715" s="214"/>
      <c r="R715" s="214"/>
      <c r="S715" s="18"/>
      <c r="T715" s="18"/>
      <c r="U715" s="18"/>
      <c r="V715" s="18"/>
      <c r="W715" s="18"/>
      <c r="X715" s="18"/>
      <c r="Y715" s="18"/>
      <c r="Z715" s="18"/>
      <c r="AA715" s="18"/>
      <c r="AB715" s="18"/>
      <c r="AC715" s="18"/>
      <c r="AD715" s="18"/>
      <c r="AE715" s="18"/>
      <c r="AF715" s="18"/>
      <c r="AG715" s="18"/>
      <c r="AH715" s="18"/>
      <c r="AI715" s="18"/>
      <c r="AJ715" s="18"/>
      <c r="AK715" s="289"/>
      <c r="CT715" s="14"/>
      <c r="CU715" s="14"/>
      <c r="CV715" s="14"/>
      <c r="CW715" s="14"/>
      <c r="CX715" s="14"/>
    </row>
    <row r="716" spans="1:102" s="13" customFormat="1" ht="13.5" customHeight="1">
      <c r="A716" s="138" t="s">
        <v>237</v>
      </c>
      <c r="B716" s="16" t="s">
        <v>415</v>
      </c>
      <c r="C716" s="288"/>
      <c r="D716" s="18"/>
      <c r="E716" s="18"/>
      <c r="F716" s="18"/>
      <c r="G716" s="18"/>
      <c r="H716" s="18"/>
      <c r="I716" s="18"/>
      <c r="J716" s="726">
        <v>4102</v>
      </c>
      <c r="K716" s="727"/>
      <c r="L716" s="18"/>
      <c r="M716" s="565"/>
      <c r="N716" s="565"/>
      <c r="O716" s="565"/>
      <c r="P716" s="763"/>
      <c r="Q716" s="726">
        <v>4112</v>
      </c>
      <c r="R716" s="727"/>
      <c r="S716" s="565"/>
      <c r="T716" s="565"/>
      <c r="U716" s="565"/>
      <c r="V716" s="565"/>
      <c r="W716" s="565">
        <f>M716-S716</f>
        <v>0</v>
      </c>
      <c r="X716" s="565"/>
      <c r="Y716" s="565"/>
      <c r="Z716" s="565"/>
      <c r="AA716" s="18"/>
      <c r="AB716" s="565"/>
      <c r="AC716" s="565"/>
      <c r="AD716" s="565"/>
      <c r="AE716" s="565"/>
      <c r="AF716" s="18"/>
      <c r="AG716" s="565">
        <f>W716-AB716</f>
        <v>0</v>
      </c>
      <c r="AH716" s="565"/>
      <c r="AI716" s="565"/>
      <c r="AJ716" s="565"/>
      <c r="AK716" s="289"/>
      <c r="CT716" s="14"/>
      <c r="CU716" s="14"/>
      <c r="CV716" s="14"/>
      <c r="CW716" s="14"/>
      <c r="CX716" s="14"/>
    </row>
    <row r="717" spans="1:102" s="13" customFormat="1" ht="3" customHeight="1">
      <c r="A717" s="138"/>
      <c r="B717" s="16"/>
      <c r="C717" s="288"/>
      <c r="D717" s="18"/>
      <c r="E717" s="18"/>
      <c r="F717" s="18"/>
      <c r="G717" s="18"/>
      <c r="H717" s="18"/>
      <c r="I717" s="18"/>
      <c r="J717" s="18"/>
      <c r="K717" s="18"/>
      <c r="L717" s="18"/>
      <c r="M717" s="288"/>
      <c r="N717" s="288"/>
      <c r="O717" s="18"/>
      <c r="P717" s="18"/>
      <c r="Q717" s="18"/>
      <c r="R717" s="18"/>
      <c r="S717" s="288"/>
      <c r="T717" s="288"/>
      <c r="U717" s="18"/>
      <c r="V717" s="18"/>
      <c r="W717" s="18"/>
      <c r="X717" s="18"/>
      <c r="Y717" s="18"/>
      <c r="Z717" s="18"/>
      <c r="AA717" s="18"/>
      <c r="AB717" s="18"/>
      <c r="AC717" s="18"/>
      <c r="AD717" s="18"/>
      <c r="AE717" s="18"/>
      <c r="AF717" s="18"/>
      <c r="AG717" s="18"/>
      <c r="AH717" s="18"/>
      <c r="AI717" s="18"/>
      <c r="AJ717" s="18"/>
      <c r="AK717" s="289"/>
      <c r="CT717" s="14"/>
      <c r="CU717" s="14"/>
      <c r="CV717" s="14"/>
      <c r="CW717" s="14"/>
      <c r="CX717" s="14"/>
    </row>
    <row r="718" spans="1:102" s="13" customFormat="1" ht="13.5" customHeight="1">
      <c r="A718" s="138" t="s">
        <v>239</v>
      </c>
      <c r="B718" s="18" t="s">
        <v>416</v>
      </c>
      <c r="C718" s="288"/>
      <c r="D718" s="18"/>
      <c r="E718" s="18"/>
      <c r="F718" s="18"/>
      <c r="G718" s="18"/>
      <c r="H718" s="18"/>
      <c r="I718" s="18"/>
      <c r="J718" s="726">
        <v>4103</v>
      </c>
      <c r="K718" s="727"/>
      <c r="L718" s="18"/>
      <c r="M718" s="565"/>
      <c r="N718" s="565"/>
      <c r="O718" s="565"/>
      <c r="P718" s="763"/>
      <c r="Q718" s="726">
        <v>4113</v>
      </c>
      <c r="R718" s="727"/>
      <c r="S718" s="565"/>
      <c r="T718" s="565"/>
      <c r="U718" s="565"/>
      <c r="V718" s="565"/>
      <c r="W718" s="565">
        <f>M718-S718</f>
        <v>0</v>
      </c>
      <c r="X718" s="565"/>
      <c r="Y718" s="565"/>
      <c r="Z718" s="565"/>
      <c r="AA718" s="18"/>
      <c r="AB718" s="565"/>
      <c r="AC718" s="565"/>
      <c r="AD718" s="565"/>
      <c r="AE718" s="565"/>
      <c r="AF718" s="18"/>
      <c r="AG718" s="565">
        <f>W718-AB718</f>
        <v>0</v>
      </c>
      <c r="AH718" s="565"/>
      <c r="AI718" s="565"/>
      <c r="AJ718" s="565"/>
      <c r="AK718" s="289"/>
      <c r="CT718" s="14"/>
      <c r="CU718" s="14"/>
      <c r="CV718" s="14"/>
      <c r="CW718" s="14"/>
      <c r="CX718" s="14"/>
    </row>
    <row r="719" spans="1:102" s="13" customFormat="1" ht="3" customHeight="1">
      <c r="A719" s="138"/>
      <c r="B719" s="18"/>
      <c r="C719" s="288"/>
      <c r="D719" s="18"/>
      <c r="E719" s="18"/>
      <c r="F719" s="18"/>
      <c r="G719" s="18"/>
      <c r="H719" s="18"/>
      <c r="I719" s="18"/>
      <c r="J719" s="18"/>
      <c r="K719" s="18"/>
      <c r="L719" s="18"/>
      <c r="M719" s="288"/>
      <c r="N719" s="288"/>
      <c r="O719" s="18"/>
      <c r="P719" s="18"/>
      <c r="Q719" s="18"/>
      <c r="R719" s="18"/>
      <c r="S719" s="288"/>
      <c r="T719" s="288"/>
      <c r="U719" s="18"/>
      <c r="V719" s="18"/>
      <c r="W719" s="18"/>
      <c r="X719" s="18"/>
      <c r="Y719" s="18"/>
      <c r="Z719" s="18"/>
      <c r="AA719" s="18"/>
      <c r="AB719" s="18"/>
      <c r="AC719" s="18"/>
      <c r="AD719" s="18"/>
      <c r="AE719" s="18"/>
      <c r="AF719" s="18"/>
      <c r="AG719" s="18"/>
      <c r="AH719" s="18"/>
      <c r="AI719" s="18"/>
      <c r="AJ719" s="18"/>
      <c r="AK719" s="289"/>
      <c r="CT719" s="14"/>
      <c r="CU719" s="14"/>
      <c r="CV719" s="14"/>
      <c r="CW719" s="14"/>
      <c r="CX719" s="14"/>
    </row>
    <row r="720" spans="1:102" s="13" customFormat="1" ht="13.5" customHeight="1">
      <c r="A720" s="290" t="s">
        <v>241</v>
      </c>
      <c r="B720" s="20" t="s">
        <v>417</v>
      </c>
      <c r="C720" s="288"/>
      <c r="D720" s="18"/>
      <c r="E720" s="18"/>
      <c r="F720" s="18"/>
      <c r="G720" s="18"/>
      <c r="H720" s="18"/>
      <c r="I720" s="18"/>
      <c r="J720" s="726">
        <v>4104</v>
      </c>
      <c r="K720" s="727"/>
      <c r="L720" s="18"/>
      <c r="M720" s="565"/>
      <c r="N720" s="565"/>
      <c r="O720" s="565"/>
      <c r="P720" s="763"/>
      <c r="Q720" s="726">
        <v>4114</v>
      </c>
      <c r="R720" s="727"/>
      <c r="S720" s="565"/>
      <c r="T720" s="565"/>
      <c r="U720" s="565"/>
      <c r="V720" s="565"/>
      <c r="W720" s="565">
        <f>M720-S720</f>
        <v>0</v>
      </c>
      <c r="X720" s="565"/>
      <c r="Y720" s="565"/>
      <c r="Z720" s="565"/>
      <c r="AA720" s="18"/>
      <c r="AB720" s="565"/>
      <c r="AC720" s="565"/>
      <c r="AD720" s="565"/>
      <c r="AE720" s="565"/>
      <c r="AF720" s="18"/>
      <c r="AG720" s="565">
        <f>W720-AB720</f>
        <v>0</v>
      </c>
      <c r="AH720" s="565"/>
      <c r="AI720" s="565"/>
      <c r="AJ720" s="565"/>
      <c r="AK720" s="289"/>
      <c r="CT720" s="14"/>
      <c r="CU720" s="14"/>
      <c r="CV720" s="14"/>
      <c r="CW720" s="14"/>
      <c r="CX720" s="14"/>
    </row>
    <row r="721" spans="1:102" s="13" customFormat="1" ht="3" customHeight="1">
      <c r="A721" s="290"/>
      <c r="B721" s="20"/>
      <c r="C721" s="288"/>
      <c r="D721" s="18"/>
      <c r="E721" s="18"/>
      <c r="F721" s="18"/>
      <c r="G721" s="18"/>
      <c r="H721" s="18"/>
      <c r="I721" s="18"/>
      <c r="J721" s="18"/>
      <c r="K721" s="18"/>
      <c r="L721" s="18"/>
      <c r="M721" s="288"/>
      <c r="N721" s="288"/>
      <c r="O721" s="18"/>
      <c r="P721" s="18"/>
      <c r="Q721" s="18"/>
      <c r="R721" s="18"/>
      <c r="S721" s="288"/>
      <c r="T721" s="288"/>
      <c r="U721" s="18"/>
      <c r="V721" s="18"/>
      <c r="W721" s="18"/>
      <c r="X721" s="18"/>
      <c r="Y721" s="18"/>
      <c r="Z721" s="18"/>
      <c r="AA721" s="18"/>
      <c r="AB721" s="18"/>
      <c r="AC721" s="18"/>
      <c r="AD721" s="18"/>
      <c r="AE721" s="18"/>
      <c r="AF721" s="18"/>
      <c r="AG721" s="18"/>
      <c r="AH721" s="18"/>
      <c r="AI721" s="18"/>
      <c r="AJ721" s="18"/>
      <c r="AK721" s="289"/>
      <c r="CT721" s="14"/>
      <c r="CU721" s="14"/>
      <c r="CV721" s="14"/>
      <c r="CW721" s="14"/>
      <c r="CX721" s="14"/>
    </row>
    <row r="722" spans="1:102" s="13" customFormat="1" ht="13.5" customHeight="1">
      <c r="A722" s="290" t="s">
        <v>174</v>
      </c>
      <c r="B722" s="20" t="s">
        <v>418</v>
      </c>
      <c r="C722" s="288"/>
      <c r="D722" s="18"/>
      <c r="E722" s="18"/>
      <c r="F722" s="18"/>
      <c r="G722" s="18"/>
      <c r="H722" s="18"/>
      <c r="I722" s="18"/>
      <c r="J722" s="726">
        <v>4105</v>
      </c>
      <c r="K722" s="727"/>
      <c r="L722" s="18"/>
      <c r="M722" s="565"/>
      <c r="N722" s="565"/>
      <c r="O722" s="565"/>
      <c r="P722" s="763"/>
      <c r="Q722" s="726">
        <v>4115</v>
      </c>
      <c r="R722" s="727"/>
      <c r="S722" s="565"/>
      <c r="T722" s="565"/>
      <c r="U722" s="565"/>
      <c r="V722" s="565"/>
      <c r="W722" s="565">
        <f>M722-S722</f>
        <v>0</v>
      </c>
      <c r="X722" s="565"/>
      <c r="Y722" s="565"/>
      <c r="Z722" s="565"/>
      <c r="AA722" s="18"/>
      <c r="AB722" s="565"/>
      <c r="AC722" s="565"/>
      <c r="AD722" s="565"/>
      <c r="AE722" s="565"/>
      <c r="AF722" s="18"/>
      <c r="AG722" s="565">
        <f>W722-AB722</f>
        <v>0</v>
      </c>
      <c r="AH722" s="565"/>
      <c r="AI722" s="565"/>
      <c r="AJ722" s="565"/>
      <c r="AK722" s="289"/>
      <c r="CT722" s="14"/>
      <c r="CU722" s="14"/>
      <c r="CV722" s="14"/>
      <c r="CW722" s="14"/>
      <c r="CX722" s="14"/>
    </row>
    <row r="723" spans="1:102" s="13" customFormat="1" ht="3" customHeight="1">
      <c r="A723" s="290"/>
      <c r="B723" s="20"/>
      <c r="C723" s="288"/>
      <c r="D723" s="18"/>
      <c r="E723" s="18"/>
      <c r="F723" s="18"/>
      <c r="G723" s="18"/>
      <c r="H723" s="18"/>
      <c r="I723" s="18"/>
      <c r="J723" s="18"/>
      <c r="K723" s="18"/>
      <c r="L723" s="18"/>
      <c r="M723" s="288"/>
      <c r="N723" s="288"/>
      <c r="O723" s="18"/>
      <c r="P723" s="18"/>
      <c r="Q723" s="18"/>
      <c r="R723" s="18"/>
      <c r="S723" s="288"/>
      <c r="T723" s="288"/>
      <c r="U723" s="18"/>
      <c r="V723" s="18"/>
      <c r="W723" s="18"/>
      <c r="X723" s="18"/>
      <c r="Y723" s="18"/>
      <c r="Z723" s="18"/>
      <c r="AA723" s="18"/>
      <c r="AB723" s="18"/>
      <c r="AC723" s="18"/>
      <c r="AD723" s="18"/>
      <c r="AE723" s="18"/>
      <c r="AF723" s="18"/>
      <c r="AG723" s="18"/>
      <c r="AH723" s="18"/>
      <c r="AI723" s="18"/>
      <c r="AJ723" s="18"/>
      <c r="AK723" s="289"/>
      <c r="CT723" s="14"/>
      <c r="CU723" s="14"/>
      <c r="CV723" s="14"/>
      <c r="CW723" s="14"/>
      <c r="CX723" s="14"/>
    </row>
    <row r="724" spans="1:102" s="13" customFormat="1" ht="13.5" customHeight="1">
      <c r="A724" s="290" t="s">
        <v>249</v>
      </c>
      <c r="B724" s="20" t="s">
        <v>419</v>
      </c>
      <c r="C724" s="288"/>
      <c r="D724" s="18"/>
      <c r="E724" s="18"/>
      <c r="F724" s="18"/>
      <c r="G724" s="18"/>
      <c r="H724" s="18"/>
      <c r="I724" s="18"/>
      <c r="J724" s="726">
        <v>4108</v>
      </c>
      <c r="K724" s="727"/>
      <c r="L724" s="18"/>
      <c r="M724" s="565"/>
      <c r="N724" s="565"/>
      <c r="O724" s="565"/>
      <c r="P724" s="763"/>
      <c r="Q724" s="726">
        <v>4118</v>
      </c>
      <c r="R724" s="727"/>
      <c r="S724" s="565"/>
      <c r="T724" s="565"/>
      <c r="U724" s="565"/>
      <c r="V724" s="565"/>
      <c r="W724" s="565">
        <f>M724-S724</f>
        <v>0</v>
      </c>
      <c r="X724" s="565"/>
      <c r="Y724" s="565"/>
      <c r="Z724" s="565"/>
      <c r="AA724" s="18"/>
      <c r="AB724" s="565"/>
      <c r="AC724" s="565"/>
      <c r="AD724" s="565"/>
      <c r="AE724" s="565"/>
      <c r="AF724" s="18"/>
      <c r="AG724" s="565">
        <f>W724-AB724</f>
        <v>0</v>
      </c>
      <c r="AH724" s="565"/>
      <c r="AI724" s="565"/>
      <c r="AJ724" s="565"/>
      <c r="AK724" s="289"/>
      <c r="CT724" s="14"/>
      <c r="CU724" s="14"/>
      <c r="CV724" s="14"/>
      <c r="CW724" s="14"/>
      <c r="CX724" s="14"/>
    </row>
    <row r="725" spans="1:102" s="13" customFormat="1" ht="3" customHeight="1">
      <c r="A725" s="290"/>
      <c r="B725" s="20"/>
      <c r="C725" s="288"/>
      <c r="D725" s="18"/>
      <c r="E725" s="18"/>
      <c r="F725" s="18"/>
      <c r="G725" s="18"/>
      <c r="H725" s="18"/>
      <c r="I725" s="18"/>
      <c r="J725" s="18"/>
      <c r="K725" s="18"/>
      <c r="L725" s="18"/>
      <c r="M725" s="18"/>
      <c r="N725" s="18"/>
      <c r="O725" s="18"/>
      <c r="P725" s="18"/>
      <c r="Q725" s="18"/>
      <c r="R725" s="18"/>
      <c r="S725" s="18"/>
      <c r="T725" s="18"/>
      <c r="U725" s="18"/>
      <c r="V725" s="18"/>
      <c r="W725" s="18"/>
      <c r="X725" s="18"/>
      <c r="Y725" s="18"/>
      <c r="Z725" s="18"/>
      <c r="AA725" s="18"/>
      <c r="AB725" s="18"/>
      <c r="AC725" s="18"/>
      <c r="AD725" s="18"/>
      <c r="AE725" s="18"/>
      <c r="AF725" s="18"/>
      <c r="AG725" s="18"/>
      <c r="AH725" s="18"/>
      <c r="AI725" s="18"/>
      <c r="AJ725" s="18"/>
      <c r="AK725" s="289"/>
      <c r="CT725" s="14"/>
      <c r="CU725" s="14"/>
      <c r="CV725" s="14"/>
      <c r="CW725" s="14"/>
      <c r="CX725" s="14"/>
    </row>
    <row r="726" spans="1:102" s="13" customFormat="1" ht="13.5" customHeight="1">
      <c r="A726" s="290" t="s">
        <v>251</v>
      </c>
      <c r="B726" s="291" t="s">
        <v>420</v>
      </c>
      <c r="C726" s="288"/>
      <c r="D726" s="18"/>
      <c r="E726" s="18"/>
      <c r="F726" s="18"/>
      <c r="G726" s="18"/>
      <c r="H726" s="18"/>
      <c r="I726" s="18"/>
      <c r="J726" s="726">
        <v>4109</v>
      </c>
      <c r="K726" s="727"/>
      <c r="L726" s="18"/>
      <c r="M726" s="645">
        <f>SUM(M714:P724)</f>
        <v>0</v>
      </c>
      <c r="N726" s="645"/>
      <c r="O726" s="645"/>
      <c r="P726" s="829"/>
      <c r="Q726" s="726">
        <v>4119</v>
      </c>
      <c r="R726" s="727"/>
      <c r="S726" s="830">
        <f>SUM(S714:V724)</f>
        <v>0</v>
      </c>
      <c r="T726" s="645"/>
      <c r="U726" s="645"/>
      <c r="V726" s="645"/>
      <c r="W726" s="645">
        <f>SUM(W714:Z724)</f>
        <v>0</v>
      </c>
      <c r="X726" s="645"/>
      <c r="Y726" s="645"/>
      <c r="Z726" s="645"/>
      <c r="AA726" s="18"/>
      <c r="AB726" s="645">
        <f>SUM(AB714:AE724)</f>
        <v>0</v>
      </c>
      <c r="AC726" s="645"/>
      <c r="AD726" s="645"/>
      <c r="AE726" s="645"/>
      <c r="AF726" s="18"/>
      <c r="AG726" s="645">
        <f>SUM(AG714:AJ724)</f>
        <v>0</v>
      </c>
      <c r="AH726" s="645"/>
      <c r="AI726" s="645"/>
      <c r="AJ726" s="645"/>
      <c r="AK726" s="289"/>
      <c r="CT726" s="14"/>
      <c r="CU726" s="14"/>
      <c r="CV726" s="14"/>
      <c r="CW726" s="14"/>
      <c r="CX726" s="14"/>
    </row>
    <row r="727" spans="1:102" s="13" customFormat="1" ht="3" customHeight="1">
      <c r="A727" s="290"/>
      <c r="B727" s="292"/>
      <c r="C727" s="288"/>
      <c r="D727" s="18"/>
      <c r="E727" s="18"/>
      <c r="F727" s="18"/>
      <c r="G727" s="18"/>
      <c r="H727" s="18"/>
      <c r="I727" s="18"/>
      <c r="J727" s="18"/>
      <c r="K727" s="18"/>
      <c r="L727" s="18"/>
      <c r="M727" s="18"/>
      <c r="N727" s="18"/>
      <c r="O727" s="18"/>
      <c r="P727" s="18"/>
      <c r="Q727" s="18"/>
      <c r="R727" s="18"/>
      <c r="S727" s="18"/>
      <c r="T727" s="18"/>
      <c r="U727" s="18"/>
      <c r="V727" s="18"/>
      <c r="W727" s="18"/>
      <c r="X727" s="18"/>
      <c r="Y727" s="18"/>
      <c r="Z727" s="18"/>
      <c r="AA727" s="18"/>
      <c r="AB727" s="18"/>
      <c r="AC727" s="18"/>
      <c r="AD727" s="18"/>
      <c r="AE727" s="18"/>
      <c r="AF727" s="18"/>
      <c r="AG727" s="18"/>
      <c r="AH727" s="18"/>
      <c r="AI727" s="18"/>
      <c r="AJ727" s="18"/>
      <c r="AK727" s="289"/>
      <c r="CT727" s="14"/>
      <c r="CU727" s="14"/>
      <c r="CV727" s="14"/>
      <c r="CW727" s="14"/>
      <c r="CX727" s="14"/>
    </row>
    <row r="728" spans="1:102" s="13" customFormat="1" ht="13.5" customHeight="1">
      <c r="A728" s="290" t="s">
        <v>261</v>
      </c>
      <c r="B728" s="20" t="s">
        <v>637</v>
      </c>
      <c r="C728" s="288"/>
      <c r="D728" s="18"/>
      <c r="E728" s="18"/>
      <c r="F728" s="18"/>
      <c r="G728" s="18"/>
      <c r="H728" s="18"/>
      <c r="I728" s="18"/>
      <c r="J728" s="18"/>
      <c r="K728" s="18"/>
      <c r="L728" s="18"/>
      <c r="M728" s="18"/>
      <c r="N728" s="18"/>
      <c r="O728" s="18"/>
      <c r="P728" s="18"/>
      <c r="Q728" s="18"/>
      <c r="R728" s="18"/>
      <c r="S728" s="18"/>
      <c r="T728" s="18"/>
      <c r="U728" s="18"/>
      <c r="V728" s="18"/>
      <c r="W728" s="18"/>
      <c r="X728" s="18"/>
      <c r="Y728" s="18"/>
      <c r="Z728" s="18"/>
      <c r="AA728" s="18"/>
      <c r="AB728" s="18"/>
      <c r="AC728" s="726">
        <v>4110</v>
      </c>
      <c r="AD728" s="727"/>
      <c r="AE728" s="18"/>
      <c r="AF728" s="18"/>
      <c r="AG728" s="645">
        <f>+AG726*25%</f>
        <v>0</v>
      </c>
      <c r="AH728" s="645"/>
      <c r="AI728" s="645"/>
      <c r="AJ728" s="645"/>
      <c r="AK728" s="289"/>
      <c r="CT728" s="14"/>
      <c r="CU728" s="14"/>
      <c r="CV728" s="14"/>
      <c r="CW728" s="14"/>
      <c r="CX728" s="14"/>
    </row>
    <row r="729" spans="1:102" s="13" customFormat="1" ht="3" customHeight="1">
      <c r="A729" s="290"/>
      <c r="B729" s="20"/>
      <c r="C729" s="288"/>
      <c r="D729" s="18"/>
      <c r="E729" s="18"/>
      <c r="F729" s="18"/>
      <c r="G729" s="18"/>
      <c r="H729" s="18"/>
      <c r="I729" s="18"/>
      <c r="J729" s="18"/>
      <c r="K729" s="18"/>
      <c r="L729" s="18"/>
      <c r="M729" s="18"/>
      <c r="N729" s="18"/>
      <c r="O729" s="18"/>
      <c r="P729" s="18"/>
      <c r="Q729" s="18"/>
      <c r="R729" s="18"/>
      <c r="S729" s="18"/>
      <c r="T729" s="18"/>
      <c r="U729" s="18"/>
      <c r="V729" s="18"/>
      <c r="W729" s="18"/>
      <c r="X729" s="18"/>
      <c r="Y729" s="18"/>
      <c r="Z729" s="18"/>
      <c r="AA729" s="18"/>
      <c r="AB729" s="18"/>
      <c r="AC729" s="18"/>
      <c r="AD729" s="18"/>
      <c r="AE729" s="18"/>
      <c r="AF729" s="18"/>
      <c r="AG729" s="18"/>
      <c r="AH729" s="18"/>
      <c r="AI729" s="18"/>
      <c r="AJ729" s="18"/>
      <c r="AK729" s="289"/>
      <c r="CT729" s="14"/>
      <c r="CU729" s="14"/>
      <c r="CV729" s="14"/>
      <c r="CW729" s="14"/>
      <c r="CX729" s="14"/>
    </row>
    <row r="730" spans="1:102" s="13" customFormat="1" ht="13.5" customHeight="1">
      <c r="A730" s="290" t="s">
        <v>90</v>
      </c>
      <c r="B730" s="292" t="s">
        <v>421</v>
      </c>
      <c r="C730" s="288"/>
      <c r="D730" s="18"/>
      <c r="E730" s="18"/>
      <c r="F730" s="18"/>
      <c r="G730" s="18"/>
      <c r="H730" s="18"/>
      <c r="I730" s="18"/>
      <c r="J730" s="18"/>
      <c r="K730" s="18"/>
      <c r="L730" s="18"/>
      <c r="M730" s="18"/>
      <c r="N730" s="18"/>
      <c r="O730" s="18"/>
      <c r="P730" s="18"/>
      <c r="Q730" s="18"/>
      <c r="R730" s="18"/>
      <c r="S730" s="18"/>
      <c r="T730" s="18"/>
      <c r="U730" s="18"/>
      <c r="V730" s="18"/>
      <c r="W730" s="18"/>
      <c r="X730" s="18"/>
      <c r="Y730" s="18"/>
      <c r="Z730" s="18"/>
      <c r="AA730" s="18"/>
      <c r="AB730" s="18"/>
      <c r="AC730" s="726">
        <v>4120</v>
      </c>
      <c r="AD730" s="727"/>
      <c r="AE730" s="18"/>
      <c r="AF730" s="18"/>
      <c r="AG730" s="645">
        <f>AG726-AG728</f>
        <v>0</v>
      </c>
      <c r="AH730" s="645"/>
      <c r="AI730" s="645"/>
      <c r="AJ730" s="645"/>
      <c r="AK730" s="289"/>
      <c r="CT730" s="14"/>
      <c r="CU730" s="14"/>
      <c r="CV730" s="14"/>
      <c r="CW730" s="14"/>
      <c r="CX730" s="14"/>
    </row>
    <row r="731" spans="1:102" s="13" customFormat="1" ht="3" customHeight="1">
      <c r="A731" s="138"/>
      <c r="B731" s="18"/>
      <c r="C731" s="288"/>
      <c r="D731" s="18"/>
      <c r="E731" s="18"/>
      <c r="F731" s="18"/>
      <c r="G731" s="18"/>
      <c r="H731" s="18"/>
      <c r="I731" s="18"/>
      <c r="J731" s="18"/>
      <c r="K731" s="18"/>
      <c r="L731" s="18"/>
      <c r="M731" s="18"/>
      <c r="N731" s="18"/>
      <c r="O731" s="18"/>
      <c r="P731" s="18"/>
      <c r="Q731" s="18"/>
      <c r="R731" s="18"/>
      <c r="S731" s="18"/>
      <c r="T731" s="18"/>
      <c r="U731" s="18"/>
      <c r="V731" s="18"/>
      <c r="W731" s="18"/>
      <c r="X731" s="18"/>
      <c r="Y731" s="18"/>
      <c r="Z731" s="18"/>
      <c r="AA731" s="18"/>
      <c r="AB731" s="18"/>
      <c r="AC731" s="18"/>
      <c r="AD731" s="18"/>
      <c r="AE731" s="18"/>
      <c r="AF731" s="18"/>
      <c r="AG731" s="18"/>
      <c r="AH731" s="18"/>
      <c r="AI731" s="18"/>
      <c r="AJ731" s="18"/>
      <c r="AK731" s="289"/>
      <c r="CT731" s="14"/>
      <c r="CU731" s="14"/>
      <c r="CV731" s="14"/>
      <c r="CW731" s="14"/>
      <c r="CX731" s="14"/>
    </row>
    <row r="732" spans="1:102" s="13" customFormat="1" ht="14.25">
      <c r="A732" s="293" t="s">
        <v>422</v>
      </c>
      <c r="B732" s="18"/>
      <c r="C732" s="288"/>
      <c r="D732" s="18"/>
      <c r="E732" s="18"/>
      <c r="F732" s="18"/>
      <c r="G732" s="18"/>
      <c r="H732" s="18"/>
      <c r="I732" s="18"/>
      <c r="J732" s="18"/>
      <c r="K732" s="18"/>
      <c r="L732" s="18"/>
      <c r="M732" s="18"/>
      <c r="N732" s="18"/>
      <c r="O732" s="18"/>
      <c r="P732" s="18"/>
      <c r="Q732" s="18"/>
      <c r="R732" s="18"/>
      <c r="S732" s="18"/>
      <c r="T732" s="18"/>
      <c r="U732" s="18"/>
      <c r="V732" s="18"/>
      <c r="W732" s="18"/>
      <c r="X732" s="18"/>
      <c r="Y732" s="18"/>
      <c r="Z732" s="18"/>
      <c r="AA732" s="18"/>
      <c r="AB732" s="18"/>
      <c r="AC732" s="18"/>
      <c r="AD732" s="18"/>
      <c r="AE732" s="18"/>
      <c r="AF732" s="18"/>
      <c r="AG732" s="18"/>
      <c r="AH732" s="18"/>
      <c r="AI732" s="18"/>
      <c r="AJ732" s="18"/>
      <c r="AK732" s="289"/>
      <c r="CT732" s="14"/>
      <c r="CU732" s="14"/>
      <c r="CV732" s="14"/>
      <c r="CW732" s="14"/>
      <c r="CX732" s="14"/>
    </row>
    <row r="733" spans="1:102" s="13" customFormat="1" ht="13.5" customHeight="1">
      <c r="A733" s="138" t="s">
        <v>235</v>
      </c>
      <c r="B733" s="18" t="s">
        <v>414</v>
      </c>
      <c r="C733" s="288"/>
      <c r="D733" s="18"/>
      <c r="E733" s="18"/>
      <c r="F733" s="18"/>
      <c r="G733" s="18"/>
      <c r="H733" s="18"/>
      <c r="I733" s="18"/>
      <c r="J733" s="726">
        <v>4121</v>
      </c>
      <c r="K733" s="727"/>
      <c r="L733" s="18"/>
      <c r="M733" s="565"/>
      <c r="N733" s="565"/>
      <c r="O733" s="565"/>
      <c r="P733" s="763"/>
      <c r="Q733" s="726">
        <v>4131</v>
      </c>
      <c r="R733" s="727"/>
      <c r="S733" s="565"/>
      <c r="T733" s="565"/>
      <c r="U733" s="565"/>
      <c r="V733" s="565"/>
      <c r="W733" s="565">
        <f>M733-S733</f>
        <v>0</v>
      </c>
      <c r="X733" s="565"/>
      <c r="Y733" s="565"/>
      <c r="Z733" s="565"/>
      <c r="AA733" s="18"/>
      <c r="AB733" s="565"/>
      <c r="AC733" s="565"/>
      <c r="AD733" s="565"/>
      <c r="AE733" s="565"/>
      <c r="AF733" s="18"/>
      <c r="AG733" s="565">
        <f>W733-AB733</f>
        <v>0</v>
      </c>
      <c r="AH733" s="565"/>
      <c r="AI733" s="565"/>
      <c r="AJ733" s="565"/>
      <c r="AK733" s="289"/>
      <c r="CT733" s="14"/>
      <c r="CU733" s="14"/>
      <c r="CV733" s="14"/>
      <c r="CW733" s="14"/>
      <c r="CX733" s="14"/>
    </row>
    <row r="734" spans="1:102" s="13" customFormat="1" ht="3" customHeight="1">
      <c r="A734" s="138"/>
      <c r="B734" s="18"/>
      <c r="C734" s="288"/>
      <c r="D734" s="18"/>
      <c r="E734" s="18"/>
      <c r="F734" s="18"/>
      <c r="G734" s="18"/>
      <c r="H734" s="18"/>
      <c r="I734" s="18"/>
      <c r="J734" s="214"/>
      <c r="K734" s="214"/>
      <c r="L734" s="18"/>
      <c r="M734" s="18"/>
      <c r="N734" s="18"/>
      <c r="O734" s="18"/>
      <c r="P734" s="18"/>
      <c r="Q734" s="214"/>
      <c r="R734" s="214"/>
      <c r="S734" s="18"/>
      <c r="T734" s="18"/>
      <c r="U734" s="18"/>
      <c r="V734" s="18"/>
      <c r="W734" s="18"/>
      <c r="X734" s="18"/>
      <c r="Y734" s="18"/>
      <c r="Z734" s="18"/>
      <c r="AA734" s="18"/>
      <c r="AB734" s="18"/>
      <c r="AC734" s="18"/>
      <c r="AD734" s="18"/>
      <c r="AE734" s="18"/>
      <c r="AF734" s="18"/>
      <c r="AG734" s="18"/>
      <c r="AH734" s="18"/>
      <c r="AI734" s="18"/>
      <c r="AJ734" s="18"/>
      <c r="AK734" s="289"/>
      <c r="CT734" s="14"/>
      <c r="CU734" s="14"/>
      <c r="CV734" s="14"/>
      <c r="CW734" s="14"/>
      <c r="CX734" s="14"/>
    </row>
    <row r="735" spans="1:102" s="13" customFormat="1" ht="13.5" customHeight="1">
      <c r="A735" s="138" t="s">
        <v>237</v>
      </c>
      <c r="B735" s="16" t="s">
        <v>415</v>
      </c>
      <c r="C735" s="288"/>
      <c r="D735" s="18"/>
      <c r="E735" s="18"/>
      <c r="F735" s="18"/>
      <c r="G735" s="18"/>
      <c r="H735" s="18"/>
      <c r="I735" s="18"/>
      <c r="J735" s="726">
        <v>4122</v>
      </c>
      <c r="K735" s="727"/>
      <c r="L735" s="18"/>
      <c r="M735" s="565"/>
      <c r="N735" s="565"/>
      <c r="O735" s="565"/>
      <c r="P735" s="763"/>
      <c r="Q735" s="726">
        <v>4132</v>
      </c>
      <c r="R735" s="727"/>
      <c r="S735" s="565"/>
      <c r="T735" s="565"/>
      <c r="U735" s="565"/>
      <c r="V735" s="565"/>
      <c r="W735" s="565">
        <f>M735-S735</f>
        <v>0</v>
      </c>
      <c r="X735" s="565"/>
      <c r="Y735" s="565"/>
      <c r="Z735" s="565"/>
      <c r="AA735" s="18"/>
      <c r="AB735" s="565"/>
      <c r="AC735" s="565"/>
      <c r="AD735" s="565"/>
      <c r="AE735" s="565"/>
      <c r="AF735" s="18"/>
      <c r="AG735" s="565">
        <f>W735-AB735</f>
        <v>0</v>
      </c>
      <c r="AH735" s="565"/>
      <c r="AI735" s="565"/>
      <c r="AJ735" s="565"/>
      <c r="AK735" s="289"/>
      <c r="CT735" s="14"/>
      <c r="CU735" s="14"/>
      <c r="CV735" s="14"/>
      <c r="CW735" s="14"/>
      <c r="CX735" s="14"/>
    </row>
    <row r="736" spans="1:102" s="13" customFormat="1" ht="3" customHeight="1">
      <c r="A736" s="138"/>
      <c r="B736" s="16"/>
      <c r="C736" s="288"/>
      <c r="D736" s="18"/>
      <c r="E736" s="18"/>
      <c r="F736" s="18"/>
      <c r="G736" s="18"/>
      <c r="H736" s="18"/>
      <c r="I736" s="18"/>
      <c r="J736" s="18"/>
      <c r="K736" s="18"/>
      <c r="L736" s="18"/>
      <c r="M736" s="288"/>
      <c r="N736" s="288"/>
      <c r="O736" s="18"/>
      <c r="P736" s="18"/>
      <c r="Q736" s="18"/>
      <c r="R736" s="18"/>
      <c r="S736" s="288"/>
      <c r="T736" s="288"/>
      <c r="U736" s="18"/>
      <c r="V736" s="18"/>
      <c r="W736" s="18"/>
      <c r="X736" s="18"/>
      <c r="Y736" s="18"/>
      <c r="Z736" s="18"/>
      <c r="AA736" s="18"/>
      <c r="AB736" s="18"/>
      <c r="AC736" s="18"/>
      <c r="AD736" s="18"/>
      <c r="AE736" s="18"/>
      <c r="AF736" s="18"/>
      <c r="AG736" s="18"/>
      <c r="AH736" s="18"/>
      <c r="AI736" s="18"/>
      <c r="AJ736" s="18"/>
      <c r="AK736" s="289"/>
      <c r="CT736" s="14"/>
      <c r="CU736" s="14"/>
      <c r="CV736" s="14"/>
      <c r="CW736" s="14"/>
      <c r="CX736" s="14"/>
    </row>
    <row r="737" spans="1:102" s="13" customFormat="1" ht="13.5" customHeight="1">
      <c r="A737" s="138" t="s">
        <v>239</v>
      </c>
      <c r="B737" s="18" t="s">
        <v>416</v>
      </c>
      <c r="C737" s="288"/>
      <c r="D737" s="18"/>
      <c r="E737" s="18"/>
      <c r="F737" s="18"/>
      <c r="G737" s="18"/>
      <c r="H737" s="18"/>
      <c r="I737" s="18"/>
      <c r="J737" s="726">
        <v>4123</v>
      </c>
      <c r="K737" s="727"/>
      <c r="L737" s="18"/>
      <c r="M737" s="565"/>
      <c r="N737" s="565"/>
      <c r="O737" s="565"/>
      <c r="P737" s="763"/>
      <c r="Q737" s="726">
        <v>4133</v>
      </c>
      <c r="R737" s="727"/>
      <c r="S737" s="565"/>
      <c r="T737" s="565"/>
      <c r="U737" s="565"/>
      <c r="V737" s="565"/>
      <c r="W737" s="565">
        <f>M737-S737</f>
        <v>0</v>
      </c>
      <c r="X737" s="565"/>
      <c r="Y737" s="565"/>
      <c r="Z737" s="565"/>
      <c r="AA737" s="18"/>
      <c r="AB737" s="565"/>
      <c r="AC737" s="565"/>
      <c r="AD737" s="565"/>
      <c r="AE737" s="565"/>
      <c r="AF737" s="18"/>
      <c r="AG737" s="565">
        <f>W737-AB737</f>
        <v>0</v>
      </c>
      <c r="AH737" s="565"/>
      <c r="AI737" s="565"/>
      <c r="AJ737" s="565"/>
      <c r="AK737" s="289"/>
      <c r="CT737" s="14"/>
      <c r="CU737" s="14"/>
      <c r="CV737" s="14"/>
      <c r="CW737" s="14"/>
      <c r="CX737" s="14"/>
    </row>
    <row r="738" spans="1:102" s="13" customFormat="1" ht="3" customHeight="1">
      <c r="A738" s="138"/>
      <c r="B738" s="18"/>
      <c r="C738" s="288"/>
      <c r="D738" s="18"/>
      <c r="E738" s="18"/>
      <c r="F738" s="18"/>
      <c r="G738" s="18"/>
      <c r="H738" s="18"/>
      <c r="I738" s="18"/>
      <c r="J738" s="18"/>
      <c r="K738" s="18"/>
      <c r="L738" s="18"/>
      <c r="M738" s="288"/>
      <c r="N738" s="288"/>
      <c r="O738" s="18"/>
      <c r="P738" s="18"/>
      <c r="Q738" s="18"/>
      <c r="R738" s="18"/>
      <c r="S738" s="288"/>
      <c r="T738" s="288"/>
      <c r="U738" s="18"/>
      <c r="V738" s="18"/>
      <c r="W738" s="18"/>
      <c r="X738" s="18"/>
      <c r="Y738" s="18"/>
      <c r="Z738" s="18"/>
      <c r="AA738" s="18"/>
      <c r="AB738" s="18"/>
      <c r="AC738" s="18"/>
      <c r="AD738" s="18"/>
      <c r="AE738" s="18"/>
      <c r="AF738" s="18"/>
      <c r="AG738" s="18"/>
      <c r="AH738" s="18"/>
      <c r="AI738" s="18"/>
      <c r="AJ738" s="18"/>
      <c r="AK738" s="289"/>
      <c r="CT738" s="14"/>
      <c r="CU738" s="14"/>
      <c r="CV738" s="14"/>
      <c r="CW738" s="14"/>
      <c r="CX738" s="14"/>
    </row>
    <row r="739" spans="1:102" s="13" customFormat="1" ht="13.5" customHeight="1">
      <c r="A739" s="290" t="s">
        <v>241</v>
      </c>
      <c r="B739" s="20" t="s">
        <v>417</v>
      </c>
      <c r="C739" s="288"/>
      <c r="D739" s="18"/>
      <c r="E739" s="18"/>
      <c r="F739" s="18"/>
      <c r="G739" s="18"/>
      <c r="H739" s="18"/>
      <c r="I739" s="18"/>
      <c r="J739" s="726">
        <v>4124</v>
      </c>
      <c r="K739" s="727"/>
      <c r="L739" s="18"/>
      <c r="M739" s="565"/>
      <c r="N739" s="565"/>
      <c r="O739" s="565"/>
      <c r="P739" s="763"/>
      <c r="Q739" s="726">
        <v>4134</v>
      </c>
      <c r="R739" s="727"/>
      <c r="S739" s="565"/>
      <c r="T739" s="565"/>
      <c r="U739" s="565"/>
      <c r="V739" s="565"/>
      <c r="W739" s="565">
        <f>M739-S739</f>
        <v>0</v>
      </c>
      <c r="X739" s="565"/>
      <c r="Y739" s="565"/>
      <c r="Z739" s="565"/>
      <c r="AA739" s="18"/>
      <c r="AB739" s="565"/>
      <c r="AC739" s="565"/>
      <c r="AD739" s="565"/>
      <c r="AE739" s="565"/>
      <c r="AF739" s="18"/>
      <c r="AG739" s="565">
        <f>W739-AB739</f>
        <v>0</v>
      </c>
      <c r="AH739" s="565"/>
      <c r="AI739" s="565"/>
      <c r="AJ739" s="565"/>
      <c r="AK739" s="289"/>
      <c r="CT739" s="14"/>
      <c r="CU739" s="14"/>
      <c r="CV739" s="14"/>
      <c r="CW739" s="14"/>
      <c r="CX739" s="14"/>
    </row>
    <row r="740" spans="1:102" s="13" customFormat="1" ht="3" customHeight="1">
      <c r="A740" s="290"/>
      <c r="B740" s="20"/>
      <c r="C740" s="288"/>
      <c r="D740" s="18"/>
      <c r="E740" s="18"/>
      <c r="F740" s="18"/>
      <c r="G740" s="18"/>
      <c r="H740" s="18"/>
      <c r="I740" s="18"/>
      <c r="J740" s="18"/>
      <c r="K740" s="18"/>
      <c r="L740" s="18"/>
      <c r="M740" s="288"/>
      <c r="N740" s="288"/>
      <c r="O740" s="18"/>
      <c r="P740" s="18"/>
      <c r="Q740" s="18"/>
      <c r="R740" s="18"/>
      <c r="S740" s="288"/>
      <c r="T740" s="288"/>
      <c r="U740" s="18"/>
      <c r="V740" s="18"/>
      <c r="W740" s="18"/>
      <c r="X740" s="18"/>
      <c r="Y740" s="18"/>
      <c r="Z740" s="18"/>
      <c r="AA740" s="18"/>
      <c r="AB740" s="18"/>
      <c r="AC740" s="18"/>
      <c r="AD740" s="18"/>
      <c r="AE740" s="18"/>
      <c r="AF740" s="18"/>
      <c r="AG740" s="18"/>
      <c r="AH740" s="18"/>
      <c r="AI740" s="18"/>
      <c r="AJ740" s="18"/>
      <c r="AK740" s="289"/>
      <c r="CT740" s="14"/>
      <c r="CU740" s="14"/>
      <c r="CV740" s="14"/>
      <c r="CW740" s="14"/>
      <c r="CX740" s="14"/>
    </row>
    <row r="741" spans="1:102" s="13" customFormat="1" ht="13.5" customHeight="1">
      <c r="A741" s="290" t="s">
        <v>174</v>
      </c>
      <c r="B741" s="20" t="s">
        <v>418</v>
      </c>
      <c r="C741" s="288"/>
      <c r="D741" s="18"/>
      <c r="E741" s="18"/>
      <c r="F741" s="18"/>
      <c r="G741" s="18"/>
      <c r="H741" s="18"/>
      <c r="I741" s="18"/>
      <c r="J741" s="726">
        <v>4125</v>
      </c>
      <c r="K741" s="727"/>
      <c r="L741" s="18"/>
      <c r="M741" s="565"/>
      <c r="N741" s="565"/>
      <c r="O741" s="565"/>
      <c r="P741" s="763"/>
      <c r="Q741" s="726">
        <v>4135</v>
      </c>
      <c r="R741" s="727"/>
      <c r="S741" s="565"/>
      <c r="T741" s="565"/>
      <c r="U741" s="565"/>
      <c r="V741" s="565"/>
      <c r="W741" s="565">
        <f>M741-S741</f>
        <v>0</v>
      </c>
      <c r="X741" s="565"/>
      <c r="Y741" s="565"/>
      <c r="Z741" s="565"/>
      <c r="AA741" s="18"/>
      <c r="AB741" s="565"/>
      <c r="AC741" s="565"/>
      <c r="AD741" s="565"/>
      <c r="AE741" s="565"/>
      <c r="AF741" s="18"/>
      <c r="AG741" s="565">
        <f>W741-AB741</f>
        <v>0</v>
      </c>
      <c r="AH741" s="565"/>
      <c r="AI741" s="565"/>
      <c r="AJ741" s="565"/>
      <c r="AK741" s="289"/>
      <c r="CT741" s="14"/>
      <c r="CU741" s="14"/>
      <c r="CV741" s="14"/>
      <c r="CW741" s="14"/>
      <c r="CX741" s="14"/>
    </row>
    <row r="742" spans="1:102" s="13" customFormat="1" ht="3" customHeight="1">
      <c r="A742" s="290"/>
      <c r="B742" s="20"/>
      <c r="C742" s="288"/>
      <c r="D742" s="18"/>
      <c r="E742" s="18"/>
      <c r="F742" s="18"/>
      <c r="G742" s="18"/>
      <c r="H742" s="18"/>
      <c r="I742" s="18"/>
      <c r="J742" s="18"/>
      <c r="K742" s="18"/>
      <c r="L742" s="18"/>
      <c r="M742" s="288"/>
      <c r="N742" s="288"/>
      <c r="O742" s="18"/>
      <c r="P742" s="18"/>
      <c r="Q742" s="18"/>
      <c r="R742" s="18"/>
      <c r="S742" s="288"/>
      <c r="T742" s="288"/>
      <c r="U742" s="18"/>
      <c r="V742" s="18"/>
      <c r="W742" s="18"/>
      <c r="X742" s="18"/>
      <c r="Y742" s="18"/>
      <c r="Z742" s="18"/>
      <c r="AA742" s="18"/>
      <c r="AB742" s="18"/>
      <c r="AC742" s="18"/>
      <c r="AD742" s="18"/>
      <c r="AE742" s="18"/>
      <c r="AF742" s="18"/>
      <c r="AG742" s="18"/>
      <c r="AH742" s="18"/>
      <c r="AI742" s="18"/>
      <c r="AJ742" s="18"/>
      <c r="AK742" s="289"/>
      <c r="CT742" s="14"/>
      <c r="CU742" s="14"/>
      <c r="CV742" s="14"/>
      <c r="CW742" s="14"/>
      <c r="CX742" s="14"/>
    </row>
    <row r="743" spans="1:102" s="13" customFormat="1" ht="13.5" customHeight="1">
      <c r="A743" s="290" t="s">
        <v>249</v>
      </c>
      <c r="B743" s="20" t="s">
        <v>419</v>
      </c>
      <c r="C743" s="288"/>
      <c r="D743" s="18"/>
      <c r="E743" s="18"/>
      <c r="F743" s="18"/>
      <c r="G743" s="18"/>
      <c r="H743" s="18"/>
      <c r="I743" s="18"/>
      <c r="J743" s="726">
        <v>4128</v>
      </c>
      <c r="K743" s="727"/>
      <c r="L743" s="18"/>
      <c r="M743" s="565"/>
      <c r="N743" s="565"/>
      <c r="O743" s="565"/>
      <c r="P743" s="763"/>
      <c r="Q743" s="726">
        <v>4138</v>
      </c>
      <c r="R743" s="727"/>
      <c r="S743" s="565"/>
      <c r="T743" s="565"/>
      <c r="U743" s="565"/>
      <c r="V743" s="565"/>
      <c r="W743" s="565">
        <f>M743-S743</f>
        <v>0</v>
      </c>
      <c r="X743" s="565"/>
      <c r="Y743" s="565"/>
      <c r="Z743" s="565"/>
      <c r="AA743" s="18"/>
      <c r="AB743" s="565"/>
      <c r="AC743" s="565"/>
      <c r="AD743" s="565"/>
      <c r="AE743" s="565"/>
      <c r="AF743" s="18"/>
      <c r="AG743" s="565">
        <f>W743-AB743</f>
        <v>0</v>
      </c>
      <c r="AH743" s="565"/>
      <c r="AI743" s="565"/>
      <c r="AJ743" s="565"/>
      <c r="AK743" s="289"/>
      <c r="CT743" s="14"/>
      <c r="CU743" s="14"/>
      <c r="CV743" s="14"/>
      <c r="CW743" s="14"/>
      <c r="CX743" s="14"/>
    </row>
    <row r="744" spans="1:102" s="13" customFormat="1" ht="3" customHeight="1">
      <c r="A744" s="290"/>
      <c r="B744" s="20"/>
      <c r="C744" s="288"/>
      <c r="D744" s="18"/>
      <c r="E744" s="18"/>
      <c r="F744" s="18"/>
      <c r="G744" s="18"/>
      <c r="H744" s="18"/>
      <c r="I744" s="18"/>
      <c r="J744" s="18"/>
      <c r="K744" s="18"/>
      <c r="L744" s="18"/>
      <c r="M744" s="18"/>
      <c r="N744" s="18"/>
      <c r="O744" s="18"/>
      <c r="P744" s="18"/>
      <c r="Q744" s="18"/>
      <c r="R744" s="18"/>
      <c r="S744" s="18"/>
      <c r="T744" s="18"/>
      <c r="U744" s="18"/>
      <c r="V744" s="18"/>
      <c r="W744" s="18"/>
      <c r="X744" s="18"/>
      <c r="Y744" s="18"/>
      <c r="Z744" s="18"/>
      <c r="AA744" s="18"/>
      <c r="AB744" s="18"/>
      <c r="AC744" s="18"/>
      <c r="AD744" s="18"/>
      <c r="AE744" s="18"/>
      <c r="AF744" s="18"/>
      <c r="AG744" s="18"/>
      <c r="AH744" s="18"/>
      <c r="AI744" s="18"/>
      <c r="AJ744" s="18"/>
      <c r="AK744" s="289"/>
      <c r="CT744" s="14"/>
      <c r="CU744" s="14"/>
      <c r="CV744" s="14"/>
      <c r="CW744" s="14"/>
      <c r="CX744" s="14"/>
    </row>
    <row r="745" spans="1:102" s="13" customFormat="1" ht="13.5" customHeight="1">
      <c r="A745" s="290" t="s">
        <v>251</v>
      </c>
      <c r="B745" s="291" t="s">
        <v>423</v>
      </c>
      <c r="C745" s="288"/>
      <c r="D745" s="18"/>
      <c r="E745" s="18"/>
      <c r="F745" s="18"/>
      <c r="G745" s="18"/>
      <c r="H745" s="18"/>
      <c r="I745" s="18"/>
      <c r="J745" s="726">
        <v>4129</v>
      </c>
      <c r="K745" s="727"/>
      <c r="L745" s="18"/>
      <c r="M745" s="645">
        <f>SUM(M733:P744)</f>
        <v>0</v>
      </c>
      <c r="N745" s="645"/>
      <c r="O745" s="645"/>
      <c r="P745" s="829"/>
      <c r="Q745" s="726">
        <v>4139</v>
      </c>
      <c r="R745" s="727"/>
      <c r="S745" s="830">
        <f>SUM(S733:V744)</f>
        <v>0</v>
      </c>
      <c r="T745" s="645"/>
      <c r="U745" s="645"/>
      <c r="V745" s="645"/>
      <c r="W745" s="645">
        <f>SUM(W733:Z744)</f>
        <v>0</v>
      </c>
      <c r="X745" s="645"/>
      <c r="Y745" s="645"/>
      <c r="Z745" s="645"/>
      <c r="AA745" s="18"/>
      <c r="AB745" s="645">
        <f>SUM(AB733:AE744)</f>
        <v>0</v>
      </c>
      <c r="AC745" s="645"/>
      <c r="AD745" s="645"/>
      <c r="AE745" s="645"/>
      <c r="AF745" s="18"/>
      <c r="AG745" s="125"/>
      <c r="AH745" s="125"/>
      <c r="AI745" s="125"/>
      <c r="AJ745" s="125"/>
      <c r="AK745" s="289"/>
      <c r="CT745" s="14"/>
      <c r="CU745" s="14"/>
      <c r="CV745" s="14"/>
      <c r="CW745" s="14"/>
      <c r="CX745" s="14"/>
    </row>
    <row r="746" spans="1:102" s="13" customFormat="1" ht="3" customHeight="1">
      <c r="A746" s="290"/>
      <c r="B746" s="292"/>
      <c r="C746" s="288"/>
      <c r="D746" s="18"/>
      <c r="E746" s="18"/>
      <c r="F746" s="18"/>
      <c r="G746" s="18"/>
      <c r="H746" s="18"/>
      <c r="I746" s="18"/>
      <c r="J746" s="18"/>
      <c r="K746" s="18"/>
      <c r="L746" s="18"/>
      <c r="M746" s="18"/>
      <c r="N746" s="18"/>
      <c r="O746" s="18"/>
      <c r="P746" s="18"/>
      <c r="Q746" s="18"/>
      <c r="R746" s="18"/>
      <c r="S746" s="18"/>
      <c r="T746" s="18"/>
      <c r="U746" s="18"/>
      <c r="V746" s="18"/>
      <c r="W746" s="18"/>
      <c r="X746" s="18"/>
      <c r="Y746" s="18"/>
      <c r="Z746" s="18"/>
      <c r="AA746" s="18"/>
      <c r="AB746" s="18"/>
      <c r="AC746" s="18"/>
      <c r="AD746" s="18"/>
      <c r="AE746" s="18"/>
      <c r="AF746" s="18"/>
      <c r="AG746" s="18"/>
      <c r="AH746" s="18"/>
      <c r="AI746" s="18"/>
      <c r="AJ746" s="18"/>
      <c r="AK746" s="289"/>
      <c r="CT746" s="14"/>
      <c r="CU746" s="14"/>
      <c r="CV746" s="14"/>
      <c r="CW746" s="14"/>
      <c r="CX746" s="14"/>
    </row>
    <row r="747" spans="1:102" s="13" customFormat="1" ht="13.5" customHeight="1">
      <c r="A747" s="290" t="s">
        <v>261</v>
      </c>
      <c r="B747" s="292" t="s">
        <v>424</v>
      </c>
      <c r="C747" s="288"/>
      <c r="D747" s="18"/>
      <c r="E747" s="18"/>
      <c r="F747" s="18"/>
      <c r="G747" s="18"/>
      <c r="H747" s="18"/>
      <c r="I747" s="18"/>
      <c r="J747" s="18"/>
      <c r="K747" s="18"/>
      <c r="L747" s="18"/>
      <c r="M747" s="18"/>
      <c r="N747" s="18"/>
      <c r="O747" s="18"/>
      <c r="P747" s="18"/>
      <c r="Q747" s="18"/>
      <c r="R747" s="18"/>
      <c r="S747" s="18"/>
      <c r="T747" s="18"/>
      <c r="U747" s="18"/>
      <c r="V747" s="18"/>
      <c r="W747" s="18"/>
      <c r="X747" s="18"/>
      <c r="Y747" s="18"/>
      <c r="Z747" s="18"/>
      <c r="AA747" s="18"/>
      <c r="AB747" s="18"/>
      <c r="AC747" s="726">
        <v>4140</v>
      </c>
      <c r="AD747" s="727"/>
      <c r="AE747" s="18"/>
      <c r="AF747" s="18"/>
      <c r="AG747" s="645">
        <f>SUM(AG733:AJ743)</f>
        <v>0</v>
      </c>
      <c r="AH747" s="645"/>
      <c r="AI747" s="645"/>
      <c r="AJ747" s="645"/>
      <c r="AK747" s="289"/>
      <c r="CT747" s="14"/>
      <c r="CU747" s="14"/>
      <c r="CV747" s="14"/>
      <c r="CW747" s="14"/>
      <c r="CX747" s="14"/>
    </row>
    <row r="748" spans="1:102" s="13" customFormat="1" ht="3" customHeight="1">
      <c r="A748" s="290"/>
      <c r="B748" s="292"/>
      <c r="C748" s="288"/>
      <c r="D748" s="18"/>
      <c r="E748" s="18"/>
      <c r="F748" s="18"/>
      <c r="G748" s="18"/>
      <c r="H748" s="18"/>
      <c r="I748" s="18"/>
      <c r="J748" s="18"/>
      <c r="K748" s="18"/>
      <c r="L748" s="18"/>
      <c r="M748" s="18"/>
      <c r="N748" s="18"/>
      <c r="O748" s="18"/>
      <c r="P748" s="18"/>
      <c r="Q748" s="18"/>
      <c r="R748" s="18"/>
      <c r="S748" s="18"/>
      <c r="T748" s="18"/>
      <c r="U748" s="18"/>
      <c r="V748" s="18"/>
      <c r="W748" s="18"/>
      <c r="X748" s="18"/>
      <c r="Y748" s="18"/>
      <c r="Z748" s="18"/>
      <c r="AA748" s="18"/>
      <c r="AB748" s="18"/>
      <c r="AC748" s="18"/>
      <c r="AD748" s="18"/>
      <c r="AE748" s="18"/>
      <c r="AF748" s="18"/>
      <c r="AG748" s="18"/>
      <c r="AH748" s="18"/>
      <c r="AI748" s="18"/>
      <c r="AJ748" s="18"/>
      <c r="AK748" s="289"/>
      <c r="CT748" s="14"/>
      <c r="CU748" s="14"/>
      <c r="CV748" s="14"/>
      <c r="CW748" s="14"/>
      <c r="CX748" s="14"/>
    </row>
    <row r="749" spans="1:102" s="13" customFormat="1" ht="14.25">
      <c r="A749" s="293" t="s">
        <v>425</v>
      </c>
      <c r="B749" s="18"/>
      <c r="C749" s="288"/>
      <c r="D749" s="18"/>
      <c r="E749" s="18"/>
      <c r="F749" s="18"/>
      <c r="G749" s="18"/>
      <c r="H749" s="18"/>
      <c r="I749" s="18"/>
      <c r="J749" s="18"/>
      <c r="K749" s="18"/>
      <c r="L749" s="18"/>
      <c r="M749" s="18"/>
      <c r="N749" s="18"/>
      <c r="O749" s="18"/>
      <c r="P749" s="18"/>
      <c r="Q749" s="18"/>
      <c r="R749" s="18"/>
      <c r="S749" s="18"/>
      <c r="T749" s="18"/>
      <c r="U749" s="18"/>
      <c r="V749" s="18"/>
      <c r="W749" s="18"/>
      <c r="X749" s="18"/>
      <c r="Y749" s="18"/>
      <c r="Z749" s="18"/>
      <c r="AA749" s="18"/>
      <c r="AB749" s="18"/>
      <c r="AC749" s="726">
        <v>4149</v>
      </c>
      <c r="AD749" s="727"/>
      <c r="AE749" s="18"/>
      <c r="AF749" s="18"/>
      <c r="AG749" s="645">
        <f>AG730+AG747</f>
        <v>0</v>
      </c>
      <c r="AH749" s="645"/>
      <c r="AI749" s="645"/>
      <c r="AJ749" s="645"/>
      <c r="AK749" s="289"/>
      <c r="CT749" s="14"/>
      <c r="CU749" s="14"/>
      <c r="CV749" s="14"/>
      <c r="CW749" s="14"/>
      <c r="CX749" s="14"/>
    </row>
    <row r="750" spans="1:102" s="13" customFormat="1" ht="3" customHeight="1">
      <c r="A750" s="138"/>
      <c r="B750" s="18"/>
      <c r="C750" s="288"/>
      <c r="D750" s="18"/>
      <c r="E750" s="18"/>
      <c r="F750" s="18"/>
      <c r="G750" s="18"/>
      <c r="H750" s="18"/>
      <c r="I750" s="18"/>
      <c r="J750" s="18"/>
      <c r="K750" s="18"/>
      <c r="L750" s="18"/>
      <c r="M750" s="18"/>
      <c r="N750" s="18"/>
      <c r="O750" s="18"/>
      <c r="P750" s="18"/>
      <c r="Q750" s="18"/>
      <c r="R750" s="18"/>
      <c r="S750" s="18"/>
      <c r="T750" s="18"/>
      <c r="U750" s="18"/>
      <c r="V750" s="18"/>
      <c r="W750" s="18"/>
      <c r="X750" s="18"/>
      <c r="Y750" s="18"/>
      <c r="Z750" s="18"/>
      <c r="AA750" s="18"/>
      <c r="AB750" s="18"/>
      <c r="AC750" s="18"/>
      <c r="AD750" s="18"/>
      <c r="AE750" s="18"/>
      <c r="AF750" s="18"/>
      <c r="AG750" s="18"/>
      <c r="AH750" s="18"/>
      <c r="AI750" s="18"/>
      <c r="AJ750" s="18"/>
      <c r="AK750" s="289"/>
      <c r="CT750" s="14"/>
      <c r="CU750" s="14"/>
      <c r="CV750" s="14"/>
      <c r="CW750" s="14"/>
      <c r="CX750" s="14"/>
    </row>
    <row r="751" spans="1:102" s="13" customFormat="1" ht="14.25">
      <c r="A751" s="293" t="s">
        <v>426</v>
      </c>
      <c r="B751" s="18"/>
      <c r="C751" s="288"/>
      <c r="D751" s="18"/>
      <c r="E751" s="18"/>
      <c r="F751" s="18"/>
      <c r="G751" s="18"/>
      <c r="H751" s="18"/>
      <c r="I751" s="18"/>
      <c r="J751" s="18"/>
      <c r="K751" s="18"/>
      <c r="L751" s="18"/>
      <c r="M751" s="18"/>
      <c r="N751" s="18"/>
      <c r="O751" s="18"/>
      <c r="P751" s="18"/>
      <c r="Q751" s="18"/>
      <c r="R751" s="18"/>
      <c r="S751" s="18"/>
      <c r="T751" s="18"/>
      <c r="U751" s="18"/>
      <c r="V751" s="18"/>
      <c r="W751" s="18"/>
      <c r="X751" s="18"/>
      <c r="Y751" s="18"/>
      <c r="Z751" s="18"/>
      <c r="AA751" s="18"/>
      <c r="AB751" s="18"/>
      <c r="AC751" s="18"/>
      <c r="AD751" s="18"/>
      <c r="AE751" s="18"/>
      <c r="AF751" s="18"/>
      <c r="AG751" s="18"/>
      <c r="AH751" s="18"/>
      <c r="AI751" s="18"/>
      <c r="AJ751" s="18"/>
      <c r="AK751" s="289"/>
      <c r="CT751" s="14"/>
      <c r="CU751" s="14"/>
      <c r="CV751" s="14"/>
      <c r="CW751" s="14"/>
      <c r="CX751" s="14"/>
    </row>
    <row r="752" spans="1:102" s="13" customFormat="1" ht="13.5" customHeight="1">
      <c r="A752" s="138" t="s">
        <v>235</v>
      </c>
      <c r="B752" s="18" t="s">
        <v>414</v>
      </c>
      <c r="C752" s="288"/>
      <c r="D752" s="18"/>
      <c r="E752" s="18"/>
      <c r="F752" s="18"/>
      <c r="G752" s="18"/>
      <c r="H752" s="18"/>
      <c r="I752" s="18"/>
      <c r="J752" s="726">
        <v>4151</v>
      </c>
      <c r="K752" s="727"/>
      <c r="L752" s="18"/>
      <c r="M752" s="565"/>
      <c r="N752" s="565"/>
      <c r="O752" s="565"/>
      <c r="P752" s="763"/>
      <c r="Q752" s="726">
        <v>4161</v>
      </c>
      <c r="R752" s="727"/>
      <c r="S752" s="565"/>
      <c r="T752" s="565"/>
      <c r="U752" s="565"/>
      <c r="V752" s="565"/>
      <c r="W752" s="565">
        <f>M752-S752</f>
        <v>0</v>
      </c>
      <c r="X752" s="565"/>
      <c r="Y752" s="565"/>
      <c r="Z752" s="565"/>
      <c r="AA752" s="18"/>
      <c r="AB752" s="565"/>
      <c r="AC752" s="565"/>
      <c r="AD752" s="565"/>
      <c r="AE752" s="565"/>
      <c r="AF752" s="18"/>
      <c r="AG752" s="565">
        <f>W752-AB752</f>
        <v>0</v>
      </c>
      <c r="AH752" s="565"/>
      <c r="AI752" s="565"/>
      <c r="AJ752" s="565"/>
      <c r="AK752" s="289"/>
      <c r="CT752" s="14"/>
      <c r="CU752" s="14"/>
      <c r="CV752" s="14"/>
      <c r="CW752" s="14"/>
      <c r="CX752" s="14"/>
    </row>
    <row r="753" spans="1:102" s="13" customFormat="1" ht="3" customHeight="1">
      <c r="A753" s="138"/>
      <c r="B753" s="18"/>
      <c r="C753" s="288"/>
      <c r="D753" s="18"/>
      <c r="E753" s="18"/>
      <c r="F753" s="18"/>
      <c r="G753" s="18"/>
      <c r="H753" s="18"/>
      <c r="I753" s="18"/>
      <c r="J753" s="214"/>
      <c r="K753" s="214"/>
      <c r="L753" s="18"/>
      <c r="M753" s="18"/>
      <c r="N753" s="18"/>
      <c r="O753" s="18"/>
      <c r="P753" s="18"/>
      <c r="Q753" s="214"/>
      <c r="R753" s="214"/>
      <c r="S753" s="18"/>
      <c r="T753" s="18"/>
      <c r="U753" s="18"/>
      <c r="V753" s="18"/>
      <c r="W753" s="18"/>
      <c r="X753" s="18"/>
      <c r="Y753" s="18"/>
      <c r="Z753" s="18"/>
      <c r="AA753" s="18"/>
      <c r="AB753" s="18"/>
      <c r="AC753" s="18"/>
      <c r="AD753" s="18"/>
      <c r="AE753" s="18"/>
      <c r="AF753" s="18"/>
      <c r="AG753" s="18"/>
      <c r="AH753" s="18"/>
      <c r="AI753" s="18"/>
      <c r="AJ753" s="18"/>
      <c r="AK753" s="289"/>
      <c r="CT753" s="14"/>
      <c r="CU753" s="14"/>
      <c r="CV753" s="14"/>
      <c r="CW753" s="14"/>
      <c r="CX753" s="14"/>
    </row>
    <row r="754" spans="1:102" s="13" customFormat="1" ht="13.5" customHeight="1">
      <c r="A754" s="138" t="s">
        <v>237</v>
      </c>
      <c r="B754" s="16" t="s">
        <v>415</v>
      </c>
      <c r="C754" s="288"/>
      <c r="D754" s="18"/>
      <c r="E754" s="18"/>
      <c r="F754" s="18"/>
      <c r="G754" s="18"/>
      <c r="H754" s="18"/>
      <c r="I754" s="18"/>
      <c r="J754" s="726">
        <v>4152</v>
      </c>
      <c r="K754" s="727"/>
      <c r="L754" s="18"/>
      <c r="M754" s="565"/>
      <c r="N754" s="565"/>
      <c r="O754" s="565"/>
      <c r="P754" s="763"/>
      <c r="Q754" s="726">
        <v>4162</v>
      </c>
      <c r="R754" s="727"/>
      <c r="S754" s="565"/>
      <c r="T754" s="565"/>
      <c r="U754" s="565"/>
      <c r="V754" s="565"/>
      <c r="W754" s="565">
        <f>M754-S754</f>
        <v>0</v>
      </c>
      <c r="X754" s="565"/>
      <c r="Y754" s="565"/>
      <c r="Z754" s="565"/>
      <c r="AA754" s="18"/>
      <c r="AB754" s="565"/>
      <c r="AC754" s="565"/>
      <c r="AD754" s="565"/>
      <c r="AE754" s="565"/>
      <c r="AF754" s="18"/>
      <c r="AG754" s="565">
        <f>W754-AB754</f>
        <v>0</v>
      </c>
      <c r="AH754" s="565"/>
      <c r="AI754" s="565"/>
      <c r="AJ754" s="565"/>
      <c r="AK754" s="289"/>
      <c r="CT754" s="14"/>
      <c r="CU754" s="14"/>
      <c r="CV754" s="14"/>
      <c r="CW754" s="14"/>
      <c r="CX754" s="14"/>
    </row>
    <row r="755" spans="1:102" s="13" customFormat="1" ht="3" customHeight="1">
      <c r="A755" s="138"/>
      <c r="B755" s="16"/>
      <c r="C755" s="288"/>
      <c r="D755" s="18"/>
      <c r="E755" s="18"/>
      <c r="F755" s="18"/>
      <c r="G755" s="18"/>
      <c r="H755" s="18"/>
      <c r="I755" s="18"/>
      <c r="J755" s="18"/>
      <c r="K755" s="18"/>
      <c r="L755" s="18"/>
      <c r="M755" s="288"/>
      <c r="N755" s="288"/>
      <c r="O755" s="18"/>
      <c r="P755" s="18"/>
      <c r="Q755" s="18"/>
      <c r="R755" s="18"/>
      <c r="S755" s="288"/>
      <c r="T755" s="288"/>
      <c r="U755" s="18"/>
      <c r="V755" s="18"/>
      <c r="W755" s="18"/>
      <c r="X755" s="18"/>
      <c r="Y755" s="18"/>
      <c r="Z755" s="18"/>
      <c r="AA755" s="18"/>
      <c r="AB755" s="18"/>
      <c r="AC755" s="18"/>
      <c r="AD755" s="18"/>
      <c r="AE755" s="18"/>
      <c r="AF755" s="18"/>
      <c r="AG755" s="18"/>
      <c r="AH755" s="18"/>
      <c r="AI755" s="18"/>
      <c r="AJ755" s="18"/>
      <c r="AK755" s="289"/>
      <c r="CT755" s="14"/>
      <c r="CU755" s="14"/>
      <c r="CV755" s="14"/>
      <c r="CW755" s="14"/>
      <c r="CX755" s="14"/>
    </row>
    <row r="756" spans="1:102" s="13" customFormat="1" ht="13.5" customHeight="1">
      <c r="A756" s="138" t="s">
        <v>239</v>
      </c>
      <c r="B756" s="18" t="s">
        <v>416</v>
      </c>
      <c r="C756" s="288"/>
      <c r="D756" s="18"/>
      <c r="E756" s="18"/>
      <c r="F756" s="18"/>
      <c r="G756" s="18"/>
      <c r="H756" s="18"/>
      <c r="I756" s="18"/>
      <c r="J756" s="726">
        <v>4153</v>
      </c>
      <c r="K756" s="727"/>
      <c r="L756" s="18"/>
      <c r="M756" s="565"/>
      <c r="N756" s="565"/>
      <c r="O756" s="565"/>
      <c r="P756" s="763"/>
      <c r="Q756" s="726">
        <v>4163</v>
      </c>
      <c r="R756" s="727"/>
      <c r="S756" s="565"/>
      <c r="T756" s="565"/>
      <c r="U756" s="565"/>
      <c r="V756" s="565"/>
      <c r="W756" s="565">
        <f>M756-S756</f>
        <v>0</v>
      </c>
      <c r="X756" s="565"/>
      <c r="Y756" s="565"/>
      <c r="Z756" s="565"/>
      <c r="AA756" s="18"/>
      <c r="AB756" s="565"/>
      <c r="AC756" s="565"/>
      <c r="AD756" s="565"/>
      <c r="AE756" s="565"/>
      <c r="AF756" s="18"/>
      <c r="AG756" s="565">
        <f>W756-AB756</f>
        <v>0</v>
      </c>
      <c r="AH756" s="565"/>
      <c r="AI756" s="565"/>
      <c r="AJ756" s="565"/>
      <c r="AK756" s="289"/>
      <c r="CT756" s="14"/>
      <c r="CU756" s="14"/>
      <c r="CV756" s="14"/>
      <c r="CW756" s="14"/>
      <c r="CX756" s="14"/>
    </row>
    <row r="757" spans="1:102" s="13" customFormat="1" ht="3" customHeight="1">
      <c r="A757" s="138"/>
      <c r="B757" s="18"/>
      <c r="C757" s="288"/>
      <c r="D757" s="18"/>
      <c r="E757" s="18"/>
      <c r="F757" s="18"/>
      <c r="G757" s="18"/>
      <c r="H757" s="18"/>
      <c r="I757" s="18"/>
      <c r="J757" s="18"/>
      <c r="K757" s="18"/>
      <c r="L757" s="18"/>
      <c r="M757" s="288"/>
      <c r="N757" s="288"/>
      <c r="O757" s="18"/>
      <c r="P757" s="18"/>
      <c r="Q757" s="18"/>
      <c r="R757" s="18"/>
      <c r="S757" s="288"/>
      <c r="T757" s="288"/>
      <c r="U757" s="18"/>
      <c r="V757" s="18"/>
      <c r="W757" s="18"/>
      <c r="X757" s="18"/>
      <c r="Y757" s="18"/>
      <c r="Z757" s="18"/>
      <c r="AA757" s="18"/>
      <c r="AB757" s="18"/>
      <c r="AC757" s="18"/>
      <c r="AD757" s="18"/>
      <c r="AE757" s="18"/>
      <c r="AF757" s="18"/>
      <c r="AG757" s="18"/>
      <c r="AH757" s="18"/>
      <c r="AI757" s="18"/>
      <c r="AJ757" s="18"/>
      <c r="AK757" s="289"/>
      <c r="CT757" s="14"/>
      <c r="CU757" s="14"/>
      <c r="CV757" s="14"/>
      <c r="CW757" s="14"/>
      <c r="CX757" s="14"/>
    </row>
    <row r="758" spans="1:102" s="13" customFormat="1" ht="13.5" customHeight="1">
      <c r="A758" s="290" t="s">
        <v>241</v>
      </c>
      <c r="B758" s="20" t="s">
        <v>417</v>
      </c>
      <c r="C758" s="288"/>
      <c r="D758" s="18"/>
      <c r="E758" s="18"/>
      <c r="F758" s="18"/>
      <c r="G758" s="18"/>
      <c r="H758" s="18"/>
      <c r="I758" s="18"/>
      <c r="J758" s="726">
        <v>4154</v>
      </c>
      <c r="K758" s="727"/>
      <c r="L758" s="18"/>
      <c r="M758" s="565"/>
      <c r="N758" s="565"/>
      <c r="O758" s="565"/>
      <c r="P758" s="763"/>
      <c r="Q758" s="726">
        <v>4164</v>
      </c>
      <c r="R758" s="727"/>
      <c r="S758" s="565"/>
      <c r="T758" s="565"/>
      <c r="U758" s="565"/>
      <c r="V758" s="565"/>
      <c r="W758" s="565">
        <f>M758-S758</f>
        <v>0</v>
      </c>
      <c r="X758" s="565"/>
      <c r="Y758" s="565"/>
      <c r="Z758" s="565"/>
      <c r="AA758" s="18"/>
      <c r="AB758" s="565"/>
      <c r="AC758" s="565"/>
      <c r="AD758" s="565"/>
      <c r="AE758" s="565"/>
      <c r="AF758" s="18"/>
      <c r="AG758" s="565">
        <f>W758-AB758</f>
        <v>0</v>
      </c>
      <c r="AH758" s="565"/>
      <c r="AI758" s="565"/>
      <c r="AJ758" s="565"/>
      <c r="AK758" s="289"/>
      <c r="CT758" s="14"/>
      <c r="CU758" s="14"/>
      <c r="CV758" s="14"/>
      <c r="CW758" s="14"/>
      <c r="CX758" s="14"/>
    </row>
    <row r="759" spans="1:102" s="13" customFormat="1" ht="3" customHeight="1">
      <c r="A759" s="290"/>
      <c r="B759" s="20"/>
      <c r="C759" s="288"/>
      <c r="D759" s="18"/>
      <c r="E759" s="18"/>
      <c r="F759" s="18"/>
      <c r="G759" s="18"/>
      <c r="H759" s="18"/>
      <c r="I759" s="18"/>
      <c r="J759" s="18"/>
      <c r="K759" s="18"/>
      <c r="L759" s="18"/>
      <c r="M759" s="288"/>
      <c r="N759" s="288"/>
      <c r="O759" s="18"/>
      <c r="P759" s="18"/>
      <c r="Q759" s="18"/>
      <c r="R759" s="18"/>
      <c r="S759" s="288"/>
      <c r="T759" s="288"/>
      <c r="U759" s="18"/>
      <c r="V759" s="18"/>
      <c r="W759" s="18"/>
      <c r="X759" s="18"/>
      <c r="Y759" s="18"/>
      <c r="Z759" s="18"/>
      <c r="AA759" s="18"/>
      <c r="AB759" s="18"/>
      <c r="AC759" s="18"/>
      <c r="AD759" s="18"/>
      <c r="AE759" s="18"/>
      <c r="AF759" s="18"/>
      <c r="AG759" s="18"/>
      <c r="AH759" s="18"/>
      <c r="AI759" s="18"/>
      <c r="AJ759" s="18"/>
      <c r="AK759" s="289"/>
      <c r="CT759" s="14"/>
      <c r="CU759" s="14"/>
      <c r="CV759" s="14"/>
      <c r="CW759" s="14"/>
      <c r="CX759" s="14"/>
    </row>
    <row r="760" spans="1:102" s="13" customFormat="1" ht="13.5" customHeight="1">
      <c r="A760" s="290" t="s">
        <v>174</v>
      </c>
      <c r="B760" s="20" t="s">
        <v>418</v>
      </c>
      <c r="C760" s="288"/>
      <c r="D760" s="18"/>
      <c r="E760" s="18"/>
      <c r="F760" s="18"/>
      <c r="G760" s="18"/>
      <c r="H760" s="18"/>
      <c r="I760" s="18"/>
      <c r="J760" s="726">
        <v>4155</v>
      </c>
      <c r="K760" s="727"/>
      <c r="L760" s="18"/>
      <c r="M760" s="565"/>
      <c r="N760" s="565"/>
      <c r="O760" s="565"/>
      <c r="P760" s="763"/>
      <c r="Q760" s="726">
        <v>4165</v>
      </c>
      <c r="R760" s="727"/>
      <c r="S760" s="565"/>
      <c r="T760" s="565"/>
      <c r="U760" s="565"/>
      <c r="V760" s="565"/>
      <c r="W760" s="565">
        <f>M760-S760</f>
        <v>0</v>
      </c>
      <c r="X760" s="565"/>
      <c r="Y760" s="565"/>
      <c r="Z760" s="565"/>
      <c r="AA760" s="18"/>
      <c r="AB760" s="565"/>
      <c r="AC760" s="565"/>
      <c r="AD760" s="565"/>
      <c r="AE760" s="565"/>
      <c r="AF760" s="18"/>
      <c r="AG760" s="565">
        <f>W760-AB760</f>
        <v>0</v>
      </c>
      <c r="AH760" s="565"/>
      <c r="AI760" s="565"/>
      <c r="AJ760" s="565"/>
      <c r="AK760" s="289"/>
      <c r="CT760" s="14"/>
      <c r="CU760" s="14"/>
      <c r="CV760" s="14"/>
      <c r="CW760" s="14"/>
      <c r="CX760" s="14"/>
    </row>
    <row r="761" spans="1:102" s="13" customFormat="1" ht="3" customHeight="1">
      <c r="A761" s="290"/>
      <c r="B761" s="20"/>
      <c r="C761" s="288"/>
      <c r="D761" s="18"/>
      <c r="E761" s="18"/>
      <c r="F761" s="18"/>
      <c r="G761" s="18"/>
      <c r="H761" s="18"/>
      <c r="I761" s="18"/>
      <c r="J761" s="18"/>
      <c r="K761" s="18"/>
      <c r="L761" s="18"/>
      <c r="M761" s="288"/>
      <c r="N761" s="288"/>
      <c r="O761" s="18"/>
      <c r="P761" s="18"/>
      <c r="Q761" s="18"/>
      <c r="R761" s="18"/>
      <c r="S761" s="288"/>
      <c r="T761" s="288"/>
      <c r="U761" s="18"/>
      <c r="V761" s="18"/>
      <c r="W761" s="18"/>
      <c r="X761" s="18"/>
      <c r="Y761" s="18"/>
      <c r="Z761" s="18"/>
      <c r="AA761" s="18"/>
      <c r="AB761" s="18"/>
      <c r="AC761" s="18"/>
      <c r="AD761" s="18"/>
      <c r="AE761" s="18"/>
      <c r="AF761" s="18"/>
      <c r="AG761" s="18"/>
      <c r="AH761" s="18"/>
      <c r="AI761" s="18"/>
      <c r="AJ761" s="18"/>
      <c r="AK761" s="289"/>
      <c r="CT761" s="14"/>
      <c r="CU761" s="14"/>
      <c r="CV761" s="14"/>
      <c r="CW761" s="14"/>
      <c r="CX761" s="14"/>
    </row>
    <row r="762" spans="1:102" s="13" customFormat="1" ht="13.5" customHeight="1">
      <c r="A762" s="290" t="s">
        <v>249</v>
      </c>
      <c r="B762" s="20" t="s">
        <v>419</v>
      </c>
      <c r="C762" s="288"/>
      <c r="D762" s="18"/>
      <c r="E762" s="18"/>
      <c r="F762" s="18"/>
      <c r="G762" s="18"/>
      <c r="H762" s="18"/>
      <c r="I762" s="18"/>
      <c r="J762" s="726">
        <v>4158</v>
      </c>
      <c r="K762" s="727"/>
      <c r="L762" s="18"/>
      <c r="M762" s="565"/>
      <c r="N762" s="565"/>
      <c r="O762" s="565"/>
      <c r="P762" s="763"/>
      <c r="Q762" s="726">
        <v>4168</v>
      </c>
      <c r="R762" s="727"/>
      <c r="S762" s="565"/>
      <c r="T762" s="565"/>
      <c r="U762" s="565"/>
      <c r="V762" s="565"/>
      <c r="W762" s="565">
        <f>M762-S762</f>
        <v>0</v>
      </c>
      <c r="X762" s="565"/>
      <c r="Y762" s="565"/>
      <c r="Z762" s="565"/>
      <c r="AA762" s="18"/>
      <c r="AB762" s="565"/>
      <c r="AC762" s="565"/>
      <c r="AD762" s="565"/>
      <c r="AE762" s="565"/>
      <c r="AF762" s="18"/>
      <c r="AG762" s="565">
        <f>W762-AB762</f>
        <v>0</v>
      </c>
      <c r="AH762" s="565"/>
      <c r="AI762" s="565"/>
      <c r="AJ762" s="565"/>
      <c r="AK762" s="289"/>
      <c r="CT762" s="14"/>
      <c r="CU762" s="14"/>
      <c r="CV762" s="14"/>
      <c r="CW762" s="14"/>
      <c r="CX762" s="14"/>
    </row>
    <row r="763" spans="1:102" s="13" customFormat="1" ht="3" customHeight="1">
      <c r="A763" s="290"/>
      <c r="B763" s="20"/>
      <c r="C763" s="288"/>
      <c r="D763" s="18"/>
      <c r="E763" s="18"/>
      <c r="F763" s="18"/>
      <c r="G763" s="18"/>
      <c r="H763" s="18"/>
      <c r="I763" s="18"/>
      <c r="J763" s="18"/>
      <c r="K763" s="18"/>
      <c r="L763" s="18"/>
      <c r="M763" s="18"/>
      <c r="N763" s="18"/>
      <c r="O763" s="18"/>
      <c r="P763" s="18"/>
      <c r="Q763" s="18"/>
      <c r="R763" s="18"/>
      <c r="S763" s="18"/>
      <c r="T763" s="18"/>
      <c r="U763" s="18"/>
      <c r="V763" s="18"/>
      <c r="W763" s="18"/>
      <c r="X763" s="18"/>
      <c r="Y763" s="18"/>
      <c r="Z763" s="18"/>
      <c r="AA763" s="18"/>
      <c r="AB763" s="18"/>
      <c r="AC763" s="18"/>
      <c r="AD763" s="18"/>
      <c r="AE763" s="18"/>
      <c r="AF763" s="18"/>
      <c r="AG763" s="18"/>
      <c r="AH763" s="18"/>
      <c r="AI763" s="18"/>
      <c r="AJ763" s="18"/>
      <c r="AK763" s="289"/>
      <c r="CT763" s="14"/>
      <c r="CU763" s="14"/>
      <c r="CV763" s="14"/>
      <c r="CW763" s="14"/>
      <c r="CX763" s="14"/>
    </row>
    <row r="764" spans="1:102" s="13" customFormat="1" ht="13.5" customHeight="1">
      <c r="A764" s="290" t="s">
        <v>251</v>
      </c>
      <c r="B764" s="291" t="s">
        <v>427</v>
      </c>
      <c r="C764" s="288"/>
      <c r="D764" s="18"/>
      <c r="E764" s="18"/>
      <c r="F764" s="18"/>
      <c r="G764" s="18"/>
      <c r="H764" s="18"/>
      <c r="I764" s="18"/>
      <c r="J764" s="726">
        <v>4159</v>
      </c>
      <c r="K764" s="727"/>
      <c r="L764" s="18"/>
      <c r="M764" s="645">
        <f>SUM(M752:P763)</f>
        <v>0</v>
      </c>
      <c r="N764" s="645"/>
      <c r="O764" s="645"/>
      <c r="P764" s="829"/>
      <c r="Q764" s="726">
        <v>4169</v>
      </c>
      <c r="R764" s="727"/>
      <c r="S764" s="830">
        <f>SUM(S752:V763)</f>
        <v>0</v>
      </c>
      <c r="T764" s="645"/>
      <c r="U764" s="645"/>
      <c r="V764" s="645"/>
      <c r="W764" s="645">
        <f>SUM(W752:Z763)</f>
        <v>0</v>
      </c>
      <c r="X764" s="645"/>
      <c r="Y764" s="645"/>
      <c r="Z764" s="645"/>
      <c r="AA764" s="18"/>
      <c r="AB764" s="645">
        <f>SUM(AB752:AE763)</f>
        <v>0</v>
      </c>
      <c r="AC764" s="645"/>
      <c r="AD764" s="645"/>
      <c r="AE764" s="645"/>
      <c r="AF764" s="18"/>
      <c r="AG764" s="125"/>
      <c r="AH764" s="125"/>
      <c r="AI764" s="125"/>
      <c r="AJ764" s="125"/>
      <c r="AK764" s="289"/>
      <c r="CT764" s="14"/>
      <c r="CU764" s="14"/>
      <c r="CV764" s="14"/>
      <c r="CW764" s="14"/>
      <c r="CX764" s="14"/>
    </row>
    <row r="765" spans="1:102" s="13" customFormat="1" ht="3" customHeight="1">
      <c r="A765" s="290"/>
      <c r="B765" s="292"/>
      <c r="C765" s="288"/>
      <c r="D765" s="18"/>
      <c r="E765" s="18"/>
      <c r="F765" s="18"/>
      <c r="G765" s="18"/>
      <c r="H765" s="18"/>
      <c r="I765" s="18"/>
      <c r="J765" s="18"/>
      <c r="K765" s="18"/>
      <c r="L765" s="18"/>
      <c r="M765" s="18"/>
      <c r="N765" s="18"/>
      <c r="O765" s="18"/>
      <c r="P765" s="18"/>
      <c r="Q765" s="18"/>
      <c r="R765" s="18"/>
      <c r="S765" s="18"/>
      <c r="T765" s="18"/>
      <c r="U765" s="18"/>
      <c r="V765" s="18"/>
      <c r="W765" s="18"/>
      <c r="X765" s="18"/>
      <c r="Y765" s="18"/>
      <c r="Z765" s="18"/>
      <c r="AA765" s="18"/>
      <c r="AB765" s="18"/>
      <c r="AC765" s="18"/>
      <c r="AD765" s="18"/>
      <c r="AE765" s="18"/>
      <c r="AF765" s="18"/>
      <c r="AG765" s="18"/>
      <c r="AH765" s="18"/>
      <c r="AI765" s="18"/>
      <c r="AJ765" s="18"/>
      <c r="AK765" s="289"/>
      <c r="CT765" s="14"/>
      <c r="CU765" s="14"/>
      <c r="CV765" s="14"/>
      <c r="CW765" s="14"/>
      <c r="CX765" s="14"/>
    </row>
    <row r="766" spans="1:102" s="13" customFormat="1" ht="13.5" customHeight="1">
      <c r="A766" s="290" t="s">
        <v>261</v>
      </c>
      <c r="B766" s="292" t="s">
        <v>428</v>
      </c>
      <c r="C766" s="288"/>
      <c r="D766" s="18"/>
      <c r="E766" s="18"/>
      <c r="F766" s="18"/>
      <c r="G766" s="18"/>
      <c r="H766" s="18"/>
      <c r="I766" s="18"/>
      <c r="J766" s="18"/>
      <c r="K766" s="18"/>
      <c r="L766" s="18"/>
      <c r="M766" s="18"/>
      <c r="N766" s="18"/>
      <c r="O766" s="18"/>
      <c r="P766" s="18"/>
      <c r="Q766" s="18"/>
      <c r="R766" s="18"/>
      <c r="S766" s="18"/>
      <c r="T766" s="18"/>
      <c r="U766" s="18"/>
      <c r="V766" s="18"/>
      <c r="W766" s="18"/>
      <c r="X766" s="18"/>
      <c r="Y766" s="18"/>
      <c r="Z766" s="18"/>
      <c r="AA766" s="18"/>
      <c r="AB766" s="18"/>
      <c r="AC766" s="726">
        <v>4170</v>
      </c>
      <c r="AD766" s="727"/>
      <c r="AE766" s="18"/>
      <c r="AF766" s="18"/>
      <c r="AG766" s="645">
        <f>SUM(AG752:AJ762)</f>
        <v>0</v>
      </c>
      <c r="AH766" s="645"/>
      <c r="AI766" s="645"/>
      <c r="AJ766" s="645"/>
      <c r="AK766" s="289"/>
      <c r="CT766" s="14"/>
      <c r="CU766" s="14"/>
      <c r="CV766" s="14"/>
      <c r="CW766" s="14"/>
      <c r="CX766" s="14"/>
    </row>
    <row r="767" spans="1:102" s="13" customFormat="1" ht="3" customHeight="1">
      <c r="A767" s="138"/>
      <c r="B767" s="18"/>
      <c r="C767" s="288"/>
      <c r="D767" s="18"/>
      <c r="E767" s="18"/>
      <c r="F767" s="18"/>
      <c r="G767" s="18"/>
      <c r="H767" s="18"/>
      <c r="I767" s="18"/>
      <c r="J767" s="18"/>
      <c r="K767" s="18"/>
      <c r="L767" s="18"/>
      <c r="M767" s="18"/>
      <c r="N767" s="18"/>
      <c r="O767" s="18"/>
      <c r="P767" s="18"/>
      <c r="Q767" s="18"/>
      <c r="R767" s="18"/>
      <c r="S767" s="18"/>
      <c r="T767" s="18"/>
      <c r="U767" s="18"/>
      <c r="V767" s="18"/>
      <c r="W767" s="18"/>
      <c r="X767" s="18"/>
      <c r="Y767" s="18"/>
      <c r="Z767" s="18"/>
      <c r="AA767" s="18"/>
      <c r="AB767" s="18"/>
      <c r="AC767" s="18"/>
      <c r="AD767" s="18"/>
      <c r="AE767" s="18"/>
      <c r="AF767" s="18"/>
      <c r="AG767" s="18"/>
      <c r="AH767" s="18"/>
      <c r="AI767" s="18"/>
      <c r="AJ767" s="18"/>
      <c r="AK767" s="289"/>
      <c r="CT767" s="14"/>
      <c r="CU767" s="14"/>
      <c r="CV767" s="14"/>
      <c r="CW767" s="14"/>
      <c r="CX767" s="14"/>
    </row>
    <row r="768" spans="1:102" s="13" customFormat="1" ht="14.25">
      <c r="A768" s="293" t="s">
        <v>429</v>
      </c>
      <c r="B768" s="18"/>
      <c r="C768" s="288"/>
      <c r="D768" s="18"/>
      <c r="E768" s="18"/>
      <c r="F768" s="18"/>
      <c r="G768" s="18"/>
      <c r="H768" s="18"/>
      <c r="I768" s="18"/>
      <c r="J768" s="18"/>
      <c r="K768" s="18"/>
      <c r="L768" s="18"/>
      <c r="M768" s="18"/>
      <c r="N768" s="18"/>
      <c r="O768" s="18"/>
      <c r="P768" s="18"/>
      <c r="Q768" s="18"/>
      <c r="R768" s="18"/>
      <c r="S768" s="18"/>
      <c r="T768" s="18"/>
      <c r="U768" s="18"/>
      <c r="V768" s="18"/>
      <c r="W768" s="18"/>
      <c r="X768" s="18"/>
      <c r="Y768" s="18"/>
      <c r="Z768" s="18"/>
      <c r="AA768" s="18"/>
      <c r="AB768" s="18"/>
      <c r="AC768" s="18"/>
      <c r="AD768" s="18"/>
      <c r="AE768" s="18"/>
      <c r="AF768" s="18"/>
      <c r="AG768" s="18"/>
      <c r="AH768" s="18"/>
      <c r="AI768" s="18"/>
      <c r="AJ768" s="18"/>
      <c r="AK768" s="289"/>
      <c r="CT768" s="14"/>
      <c r="CU768" s="14"/>
      <c r="CV768" s="14"/>
      <c r="CW768" s="14"/>
      <c r="CX768" s="14"/>
    </row>
    <row r="769" spans="1:102" s="13" customFormat="1" ht="13.5" customHeight="1">
      <c r="A769" s="138" t="s">
        <v>235</v>
      </c>
      <c r="B769" s="12" t="s">
        <v>430</v>
      </c>
      <c r="C769" s="288"/>
      <c r="D769" s="12"/>
      <c r="E769" s="12"/>
      <c r="F769" s="12"/>
      <c r="G769" s="12"/>
      <c r="H769" s="12"/>
      <c r="I769" s="12"/>
      <c r="J769" s="288"/>
      <c r="K769" s="12"/>
      <c r="L769" s="12" t="s">
        <v>431</v>
      </c>
      <c r="M769" s="18"/>
      <c r="N769" s="18"/>
      <c r="O769" s="18"/>
      <c r="P769" s="18"/>
      <c r="Q769" s="18"/>
      <c r="R769" s="18"/>
      <c r="S769" s="18"/>
      <c r="T769" s="18"/>
      <c r="U769" s="288"/>
      <c r="V769" s="288"/>
      <c r="W769" s="18"/>
      <c r="X769" s="288"/>
      <c r="Y769" s="654">
        <v>41971</v>
      </c>
      <c r="Z769" s="656"/>
      <c r="AA769" s="18"/>
      <c r="AB769" s="565"/>
      <c r="AC769" s="565"/>
      <c r="AD769" s="565"/>
      <c r="AE769" s="565"/>
      <c r="AF769" s="18"/>
      <c r="AG769" s="125"/>
      <c r="AH769" s="125"/>
      <c r="AI769" s="125"/>
      <c r="AJ769" s="125"/>
      <c r="AK769" s="289"/>
      <c r="CT769" s="14"/>
      <c r="CU769" s="14"/>
      <c r="CV769" s="14"/>
      <c r="CW769" s="14"/>
      <c r="CX769" s="14"/>
    </row>
    <row r="770" spans="1:102" s="13" customFormat="1" ht="3" customHeight="1">
      <c r="A770" s="138"/>
      <c r="B770" s="12"/>
      <c r="C770" s="288"/>
      <c r="D770" s="12"/>
      <c r="E770" s="12"/>
      <c r="F770" s="12"/>
      <c r="G770" s="12"/>
      <c r="H770" s="12"/>
      <c r="I770" s="12"/>
      <c r="J770" s="288"/>
      <c r="K770" s="12"/>
      <c r="L770" s="12"/>
      <c r="M770" s="18"/>
      <c r="N770" s="18"/>
      <c r="O770" s="18"/>
      <c r="P770" s="18"/>
      <c r="Q770" s="18"/>
      <c r="R770" s="18"/>
      <c r="S770" s="18"/>
      <c r="T770" s="18"/>
      <c r="U770" s="288"/>
      <c r="V770" s="288"/>
      <c r="W770" s="18"/>
      <c r="X770" s="288"/>
      <c r="Y770" s="214"/>
      <c r="Z770" s="214"/>
      <c r="AA770" s="18"/>
      <c r="AB770" s="18"/>
      <c r="AC770" s="18"/>
      <c r="AD770" s="18"/>
      <c r="AE770" s="18"/>
      <c r="AF770" s="18"/>
      <c r="AG770" s="18"/>
      <c r="AH770" s="18"/>
      <c r="AI770" s="18"/>
      <c r="AJ770" s="18"/>
      <c r="AK770" s="289"/>
      <c r="CT770" s="14"/>
      <c r="CU770" s="14"/>
      <c r="CV770" s="14"/>
      <c r="CW770" s="14"/>
      <c r="CX770" s="14"/>
    </row>
    <row r="771" spans="1:102" s="13" customFormat="1" ht="13.5" customHeight="1">
      <c r="A771" s="138" t="s">
        <v>237</v>
      </c>
      <c r="B771" s="12" t="s">
        <v>432</v>
      </c>
      <c r="C771" s="288"/>
      <c r="D771" s="12"/>
      <c r="E771" s="12"/>
      <c r="F771" s="12"/>
      <c r="G771" s="12"/>
      <c r="H771" s="12"/>
      <c r="I771" s="12"/>
      <c r="J771" s="288"/>
      <c r="K771" s="12"/>
      <c r="L771" s="12" t="s">
        <v>433</v>
      </c>
      <c r="M771" s="18"/>
      <c r="N771" s="18"/>
      <c r="O771" s="18"/>
      <c r="P771" s="18"/>
      <c r="Q771" s="18"/>
      <c r="R771" s="18"/>
      <c r="S771" s="18"/>
      <c r="T771" s="18"/>
      <c r="U771" s="288"/>
      <c r="V771" s="288"/>
      <c r="W771" s="18"/>
      <c r="X771" s="288"/>
      <c r="Y771" s="654">
        <v>41972</v>
      </c>
      <c r="Z771" s="656"/>
      <c r="AA771" s="18"/>
      <c r="AB771" s="565"/>
      <c r="AC771" s="565"/>
      <c r="AD771" s="565"/>
      <c r="AE771" s="565"/>
      <c r="AF771" s="18"/>
      <c r="AG771" s="125"/>
      <c r="AH771" s="125"/>
      <c r="AI771" s="125"/>
      <c r="AJ771" s="125"/>
      <c r="AK771" s="289"/>
      <c r="CT771" s="14"/>
      <c r="CU771" s="14"/>
      <c r="CV771" s="14"/>
      <c r="CW771" s="14"/>
      <c r="CX771" s="14"/>
    </row>
    <row r="772" spans="1:102" s="13" customFormat="1" ht="3" customHeight="1">
      <c r="A772" s="138"/>
      <c r="B772" s="12"/>
      <c r="C772" s="288"/>
      <c r="D772" s="12"/>
      <c r="E772" s="12"/>
      <c r="F772" s="12"/>
      <c r="G772" s="12"/>
      <c r="H772" s="12"/>
      <c r="I772" s="12"/>
      <c r="J772" s="288"/>
      <c r="K772" s="12"/>
      <c r="L772" s="12"/>
      <c r="M772" s="18"/>
      <c r="N772" s="18"/>
      <c r="O772" s="18"/>
      <c r="P772" s="18"/>
      <c r="Q772" s="18"/>
      <c r="R772" s="18"/>
      <c r="S772" s="18"/>
      <c r="T772" s="18"/>
      <c r="U772" s="288"/>
      <c r="V772" s="288"/>
      <c r="W772" s="18"/>
      <c r="X772" s="288"/>
      <c r="Y772" s="18"/>
      <c r="Z772" s="18"/>
      <c r="AA772" s="18"/>
      <c r="AB772" s="18"/>
      <c r="AC772" s="18"/>
      <c r="AD772" s="18"/>
      <c r="AE772" s="18"/>
      <c r="AF772" s="18"/>
      <c r="AG772" s="18"/>
      <c r="AH772" s="18"/>
      <c r="AI772" s="18"/>
      <c r="AJ772" s="18"/>
      <c r="AK772" s="289"/>
      <c r="CT772" s="14"/>
      <c r="CU772" s="14"/>
      <c r="CV772" s="14"/>
      <c r="CW772" s="14"/>
      <c r="CX772" s="14"/>
    </row>
    <row r="773" spans="1:102" s="13" customFormat="1" ht="13.5" customHeight="1">
      <c r="A773" s="138" t="s">
        <v>239</v>
      </c>
      <c r="B773" s="12" t="s">
        <v>432</v>
      </c>
      <c r="C773" s="288"/>
      <c r="D773" s="12"/>
      <c r="E773" s="12"/>
      <c r="F773" s="12"/>
      <c r="G773" s="12"/>
      <c r="H773" s="12"/>
      <c r="I773" s="12"/>
      <c r="J773" s="288"/>
      <c r="K773" s="12"/>
      <c r="L773" s="12" t="s">
        <v>434</v>
      </c>
      <c r="M773" s="18"/>
      <c r="N773" s="18"/>
      <c r="O773" s="18"/>
      <c r="P773" s="18"/>
      <c r="Q773" s="18"/>
      <c r="R773" s="18"/>
      <c r="S773" s="18"/>
      <c r="T773" s="18"/>
      <c r="U773" s="288"/>
      <c r="V773" s="288"/>
      <c r="W773" s="18"/>
      <c r="X773" s="288"/>
      <c r="Y773" s="654">
        <v>41973</v>
      </c>
      <c r="Z773" s="656"/>
      <c r="AA773" s="18"/>
      <c r="AB773" s="565"/>
      <c r="AC773" s="565"/>
      <c r="AD773" s="565"/>
      <c r="AE773" s="565"/>
      <c r="AF773" s="18"/>
      <c r="AG773" s="125"/>
      <c r="AH773" s="125"/>
      <c r="AI773" s="125"/>
      <c r="AJ773" s="125"/>
      <c r="AK773" s="289"/>
      <c r="CT773" s="14"/>
      <c r="CU773" s="14"/>
      <c r="CV773" s="14"/>
      <c r="CW773" s="14"/>
      <c r="CX773" s="14"/>
    </row>
    <row r="774" spans="1:102" s="13" customFormat="1" ht="3" customHeight="1">
      <c r="A774" s="294"/>
      <c r="B774" s="12"/>
      <c r="C774" s="288"/>
      <c r="D774" s="12"/>
      <c r="E774" s="12"/>
      <c r="F774" s="12"/>
      <c r="G774" s="12"/>
      <c r="H774" s="12"/>
      <c r="I774" s="12"/>
      <c r="J774" s="288"/>
      <c r="K774" s="12"/>
      <c r="L774" s="12"/>
      <c r="M774" s="18"/>
      <c r="N774" s="18"/>
      <c r="O774" s="18"/>
      <c r="P774" s="18"/>
      <c r="Q774" s="18"/>
      <c r="R774" s="18"/>
      <c r="S774" s="18"/>
      <c r="T774" s="18"/>
      <c r="U774" s="288"/>
      <c r="V774" s="288"/>
      <c r="W774" s="18"/>
      <c r="X774" s="288"/>
      <c r="Y774" s="18"/>
      <c r="Z774" s="18"/>
      <c r="AA774" s="18"/>
      <c r="AB774" s="18"/>
      <c r="AC774" s="18"/>
      <c r="AD774" s="18"/>
      <c r="AE774" s="18"/>
      <c r="AF774" s="18"/>
      <c r="AG774" s="18"/>
      <c r="AH774" s="18"/>
      <c r="AI774" s="18"/>
      <c r="AJ774" s="18"/>
      <c r="AK774" s="289"/>
      <c r="CT774" s="14"/>
      <c r="CU774" s="14"/>
      <c r="CV774" s="14"/>
      <c r="CW774" s="14"/>
      <c r="CX774" s="14"/>
    </row>
    <row r="775" spans="1:102" s="13" customFormat="1" ht="13.5" customHeight="1">
      <c r="A775" s="290" t="s">
        <v>241</v>
      </c>
      <c r="B775" s="12" t="s">
        <v>432</v>
      </c>
      <c r="C775" s="288"/>
      <c r="D775" s="12"/>
      <c r="E775" s="12"/>
      <c r="F775" s="12"/>
      <c r="G775" s="12"/>
      <c r="H775" s="12"/>
      <c r="I775" s="12"/>
      <c r="J775" s="288"/>
      <c r="K775" s="12"/>
      <c r="L775" s="12" t="s">
        <v>435</v>
      </c>
      <c r="M775" s="18"/>
      <c r="N775" s="18"/>
      <c r="O775" s="18"/>
      <c r="P775" s="18"/>
      <c r="Q775" s="18"/>
      <c r="R775" s="18"/>
      <c r="S775" s="18"/>
      <c r="T775" s="18"/>
      <c r="U775" s="288"/>
      <c r="V775" s="288"/>
      <c r="W775" s="18"/>
      <c r="X775" s="288"/>
      <c r="Y775" s="654">
        <v>41974</v>
      </c>
      <c r="Z775" s="656"/>
      <c r="AA775" s="18"/>
      <c r="AB775" s="565"/>
      <c r="AC775" s="565"/>
      <c r="AD775" s="565"/>
      <c r="AE775" s="565"/>
      <c r="AF775" s="18"/>
      <c r="AG775" s="125"/>
      <c r="AH775" s="125"/>
      <c r="AI775" s="125"/>
      <c r="AJ775" s="125"/>
      <c r="AK775" s="289"/>
      <c r="CT775" s="14"/>
      <c r="CU775" s="14"/>
      <c r="CV775" s="14"/>
      <c r="CW775" s="14"/>
      <c r="CX775" s="14"/>
    </row>
    <row r="776" spans="1:102" s="13" customFormat="1" ht="3" customHeight="1">
      <c r="A776" s="294"/>
      <c r="B776" s="12"/>
      <c r="C776" s="288"/>
      <c r="D776" s="12"/>
      <c r="E776" s="12"/>
      <c r="F776" s="12"/>
      <c r="G776" s="12"/>
      <c r="H776" s="12"/>
      <c r="I776" s="12"/>
      <c r="J776" s="288"/>
      <c r="K776" s="12"/>
      <c r="L776" s="12"/>
      <c r="M776" s="18"/>
      <c r="N776" s="18"/>
      <c r="O776" s="18"/>
      <c r="P776" s="18"/>
      <c r="Q776" s="18"/>
      <c r="R776" s="18"/>
      <c r="S776" s="18"/>
      <c r="T776" s="18"/>
      <c r="U776" s="288"/>
      <c r="V776" s="288"/>
      <c r="W776" s="18"/>
      <c r="X776" s="288"/>
      <c r="Y776" s="18"/>
      <c r="Z776" s="18"/>
      <c r="AA776" s="18"/>
      <c r="AB776" s="18"/>
      <c r="AC776" s="18"/>
      <c r="AD776" s="18"/>
      <c r="AE776" s="18"/>
      <c r="AF776" s="18"/>
      <c r="AG776" s="18"/>
      <c r="AH776" s="18"/>
      <c r="AI776" s="18"/>
      <c r="AJ776" s="18"/>
      <c r="AK776" s="289"/>
      <c r="CT776" s="14"/>
      <c r="CU776" s="14"/>
      <c r="CV776" s="14"/>
      <c r="CW776" s="14"/>
      <c r="CX776" s="14"/>
    </row>
    <row r="777" spans="1:102" s="13" customFormat="1" ht="13.5" customHeight="1">
      <c r="A777" s="290" t="s">
        <v>174</v>
      </c>
      <c r="B777" s="12" t="s">
        <v>432</v>
      </c>
      <c r="C777" s="288"/>
      <c r="D777" s="12"/>
      <c r="E777" s="12"/>
      <c r="F777" s="12"/>
      <c r="G777" s="12"/>
      <c r="H777" s="12"/>
      <c r="I777" s="12"/>
      <c r="J777" s="288"/>
      <c r="K777" s="12"/>
      <c r="L777" s="12" t="s">
        <v>436</v>
      </c>
      <c r="M777" s="18"/>
      <c r="N777" s="18"/>
      <c r="O777" s="18"/>
      <c r="P777" s="18"/>
      <c r="Q777" s="18"/>
      <c r="R777" s="18"/>
      <c r="S777" s="18"/>
      <c r="T777" s="18"/>
      <c r="U777" s="288"/>
      <c r="V777" s="288"/>
      <c r="W777" s="18"/>
      <c r="X777" s="288"/>
      <c r="Y777" s="654">
        <v>41975</v>
      </c>
      <c r="Z777" s="656"/>
      <c r="AA777" s="18"/>
      <c r="AB777" s="565"/>
      <c r="AC777" s="565"/>
      <c r="AD777" s="565"/>
      <c r="AE777" s="565"/>
      <c r="AF777" s="18"/>
      <c r="AG777" s="125"/>
      <c r="AH777" s="125"/>
      <c r="AI777" s="125"/>
      <c r="AJ777" s="125"/>
      <c r="AK777" s="289"/>
      <c r="CT777" s="14"/>
      <c r="CU777" s="14"/>
      <c r="CV777" s="14"/>
      <c r="CW777" s="14"/>
      <c r="CX777" s="14"/>
    </row>
    <row r="778" spans="1:102" s="13" customFormat="1" ht="3" customHeight="1">
      <c r="A778" s="294"/>
      <c r="B778" s="18"/>
      <c r="C778" s="288"/>
      <c r="D778" s="18"/>
      <c r="E778" s="18"/>
      <c r="F778" s="18"/>
      <c r="G778" s="18"/>
      <c r="H778" s="18"/>
      <c r="I778" s="18"/>
      <c r="J778" s="18"/>
      <c r="K778" s="18"/>
      <c r="L778" s="18"/>
      <c r="M778" s="18"/>
      <c r="N778" s="18"/>
      <c r="O778" s="18"/>
      <c r="P778" s="18"/>
      <c r="Q778" s="18"/>
      <c r="R778" s="18"/>
      <c r="S778" s="18"/>
      <c r="T778" s="18"/>
      <c r="U778" s="288"/>
      <c r="V778" s="288"/>
      <c r="W778" s="18"/>
      <c r="X778" s="288"/>
      <c r="Y778" s="18"/>
      <c r="Z778" s="18"/>
      <c r="AA778" s="18"/>
      <c r="AB778" s="18"/>
      <c r="AC778" s="18"/>
      <c r="AD778" s="18"/>
      <c r="AE778" s="18"/>
      <c r="AF778" s="18"/>
      <c r="AG778" s="18"/>
      <c r="AH778" s="18"/>
      <c r="AI778" s="18"/>
      <c r="AJ778" s="18"/>
      <c r="AK778" s="289"/>
      <c r="CT778" s="14"/>
      <c r="CU778" s="14"/>
      <c r="CV778" s="14"/>
      <c r="CW778" s="14"/>
      <c r="CX778" s="14"/>
    </row>
    <row r="779" spans="1:102" s="13" customFormat="1" ht="13.5" customHeight="1">
      <c r="A779" s="290" t="s">
        <v>249</v>
      </c>
      <c r="B779" s="12" t="s">
        <v>432</v>
      </c>
      <c r="C779" s="288"/>
      <c r="D779" s="18"/>
      <c r="E779" s="18"/>
      <c r="F779" s="18"/>
      <c r="G779" s="18"/>
      <c r="H779" s="18"/>
      <c r="I779" s="18"/>
      <c r="J779" s="18"/>
      <c r="K779" s="18"/>
      <c r="L779" s="12" t="s">
        <v>437</v>
      </c>
      <c r="M779" s="18"/>
      <c r="N779" s="18"/>
      <c r="O779" s="18"/>
      <c r="P779" s="18"/>
      <c r="Q779" s="18"/>
      <c r="R779" s="18"/>
      <c r="S779" s="18"/>
      <c r="T779" s="18"/>
      <c r="U779" s="288"/>
      <c r="V779" s="288"/>
      <c r="W779" s="18"/>
      <c r="X779" s="288"/>
      <c r="Y779" s="654">
        <v>41976</v>
      </c>
      <c r="Z779" s="656"/>
      <c r="AA779" s="18"/>
      <c r="AB779" s="565"/>
      <c r="AC779" s="565"/>
      <c r="AD779" s="565"/>
      <c r="AE779" s="565"/>
      <c r="AF779" s="18"/>
      <c r="AG779" s="125"/>
      <c r="AH779" s="125"/>
      <c r="AI779" s="125"/>
      <c r="AJ779" s="125"/>
      <c r="AK779" s="289"/>
      <c r="CT779" s="14"/>
      <c r="CU779" s="14"/>
      <c r="CV779" s="14"/>
      <c r="CW779" s="14"/>
      <c r="CX779" s="14"/>
    </row>
    <row r="780" spans="1:102" s="13" customFormat="1" ht="3" customHeight="1">
      <c r="A780" s="294"/>
      <c r="B780" s="12"/>
      <c r="C780" s="288"/>
      <c r="D780" s="18"/>
      <c r="E780" s="18"/>
      <c r="F780" s="18"/>
      <c r="G780" s="18"/>
      <c r="H780" s="18"/>
      <c r="I780" s="18"/>
      <c r="J780" s="18"/>
      <c r="K780" s="18"/>
      <c r="L780" s="18"/>
      <c r="M780" s="18"/>
      <c r="N780" s="18"/>
      <c r="O780" s="18"/>
      <c r="P780" s="18"/>
      <c r="Q780" s="18"/>
      <c r="R780" s="18"/>
      <c r="S780" s="18"/>
      <c r="T780" s="18"/>
      <c r="U780" s="288"/>
      <c r="V780" s="288"/>
      <c r="W780" s="18"/>
      <c r="X780" s="288"/>
      <c r="Y780" s="18"/>
      <c r="Z780" s="18"/>
      <c r="AA780" s="18"/>
      <c r="AB780" s="18"/>
      <c r="AC780" s="18"/>
      <c r="AD780" s="18"/>
      <c r="AE780" s="18"/>
      <c r="AF780" s="18"/>
      <c r="AG780" s="18"/>
      <c r="AH780" s="18"/>
      <c r="AI780" s="18"/>
      <c r="AJ780" s="18"/>
      <c r="AK780" s="289"/>
      <c r="CT780" s="14"/>
      <c r="CU780" s="14"/>
      <c r="CV780" s="14"/>
      <c r="CW780" s="14"/>
      <c r="CX780" s="14"/>
    </row>
    <row r="781" spans="1:102" s="13" customFormat="1" ht="13.5" customHeight="1">
      <c r="A781" s="290" t="s">
        <v>251</v>
      </c>
      <c r="B781" s="113" t="s">
        <v>438</v>
      </c>
      <c r="C781" s="288"/>
      <c r="D781" s="18"/>
      <c r="E781" s="18"/>
      <c r="F781" s="18"/>
      <c r="G781" s="18"/>
      <c r="H781" s="18"/>
      <c r="I781" s="18"/>
      <c r="J781" s="18"/>
      <c r="K781" s="18"/>
      <c r="L781" s="18"/>
      <c r="M781" s="18"/>
      <c r="N781" s="18"/>
      <c r="O781" s="18"/>
      <c r="P781" s="18"/>
      <c r="Q781" s="18"/>
      <c r="R781" s="18"/>
      <c r="S781" s="18"/>
      <c r="T781" s="18"/>
      <c r="U781" s="288"/>
      <c r="V781" s="288"/>
      <c r="W781" s="18"/>
      <c r="X781" s="288"/>
      <c r="Y781" s="726">
        <v>4197</v>
      </c>
      <c r="Z781" s="727"/>
      <c r="AA781" s="18"/>
      <c r="AB781" s="645">
        <f>SUM(AB769:AE779)</f>
        <v>0</v>
      </c>
      <c r="AC781" s="645"/>
      <c r="AD781" s="645"/>
      <c r="AE781" s="645"/>
      <c r="AF781" s="18"/>
      <c r="AG781" s="125"/>
      <c r="AH781" s="125"/>
      <c r="AI781" s="125"/>
      <c r="AJ781" s="125"/>
      <c r="AK781" s="289"/>
      <c r="CT781" s="14"/>
      <c r="CU781" s="14"/>
      <c r="CV781" s="14"/>
      <c r="CW781" s="14"/>
      <c r="CX781" s="14"/>
    </row>
    <row r="782" spans="1:102" s="13" customFormat="1" ht="3" customHeight="1">
      <c r="A782" s="138"/>
      <c r="B782" s="18"/>
      <c r="C782" s="12"/>
      <c r="D782" s="18"/>
      <c r="E782" s="18"/>
      <c r="F782" s="18"/>
      <c r="G782" s="18"/>
      <c r="H782" s="18"/>
      <c r="I782" s="18"/>
      <c r="J782" s="18"/>
      <c r="K782" s="18"/>
      <c r="L782" s="18"/>
      <c r="M782" s="18"/>
      <c r="N782" s="18"/>
      <c r="O782" s="18"/>
      <c r="P782" s="18"/>
      <c r="Q782" s="18"/>
      <c r="R782" s="18"/>
      <c r="S782" s="18"/>
      <c r="T782" s="18"/>
      <c r="U782" s="18"/>
      <c r="V782" s="18"/>
      <c r="W782" s="18"/>
      <c r="X782" s="18"/>
      <c r="Y782" s="18"/>
      <c r="Z782" s="18"/>
      <c r="AA782" s="18"/>
      <c r="AB782" s="18"/>
      <c r="AC782" s="18"/>
      <c r="AD782" s="18"/>
      <c r="AE782" s="18"/>
      <c r="AF782" s="18"/>
      <c r="AG782" s="18"/>
      <c r="AH782" s="18"/>
      <c r="AI782" s="18"/>
      <c r="AJ782" s="18"/>
      <c r="AK782" s="289"/>
      <c r="CT782" s="14"/>
      <c r="CU782" s="14"/>
      <c r="CV782" s="14"/>
      <c r="CW782" s="14"/>
      <c r="CX782" s="14"/>
    </row>
    <row r="783" spans="1:102" s="13" customFormat="1" ht="15" customHeight="1">
      <c r="A783" s="295" t="s">
        <v>439</v>
      </c>
      <c r="B783" s="18"/>
      <c r="C783" s="12"/>
      <c r="D783" s="18"/>
      <c r="E783" s="18"/>
      <c r="F783" s="18"/>
      <c r="G783" s="18"/>
      <c r="H783" s="18"/>
      <c r="I783" s="18"/>
      <c r="J783" s="18"/>
      <c r="K783" s="18"/>
      <c r="L783" s="18"/>
      <c r="M783" s="18"/>
      <c r="N783" s="18"/>
      <c r="O783" s="18"/>
      <c r="P783" s="18"/>
      <c r="Q783" s="18"/>
      <c r="R783" s="18"/>
      <c r="S783" s="18"/>
      <c r="T783" s="18"/>
      <c r="U783" s="18"/>
      <c r="V783" s="18"/>
      <c r="W783" s="18"/>
      <c r="X783" s="18"/>
      <c r="Y783" s="726">
        <v>4191</v>
      </c>
      <c r="Z783" s="727"/>
      <c r="AA783" s="18"/>
      <c r="AB783" s="18"/>
      <c r="AC783" s="18"/>
      <c r="AD783" s="18"/>
      <c r="AE783" s="18"/>
      <c r="AF783" s="18"/>
      <c r="AG783" s="645">
        <f>AG766+AB781</f>
        <v>0</v>
      </c>
      <c r="AH783" s="645"/>
      <c r="AI783" s="645"/>
      <c r="AJ783" s="645"/>
      <c r="AK783" s="289"/>
      <c r="CT783" s="14"/>
      <c r="CU783" s="14"/>
      <c r="CV783" s="14"/>
      <c r="CW783" s="14"/>
      <c r="CX783" s="14"/>
    </row>
    <row r="784" spans="1:102" s="13" customFormat="1" ht="3" customHeight="1">
      <c r="A784" s="13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c r="AA784" s="18"/>
      <c r="AB784" s="18"/>
      <c r="AC784" s="18"/>
      <c r="AD784" s="18"/>
      <c r="AE784" s="18"/>
      <c r="AF784" s="18"/>
      <c r="AG784" s="18"/>
      <c r="AH784" s="18"/>
      <c r="AI784" s="18"/>
      <c r="AJ784" s="18"/>
      <c r="AK784" s="289"/>
      <c r="CT784" s="14"/>
      <c r="CU784" s="14"/>
      <c r="CV784" s="14"/>
      <c r="CW784" s="14"/>
      <c r="CX784" s="14"/>
    </row>
    <row r="785" spans="1:120" s="13" customFormat="1" ht="13.5" customHeight="1">
      <c r="A785" s="296" t="s">
        <v>101</v>
      </c>
      <c r="B785" s="831" t="s">
        <v>440</v>
      </c>
      <c r="C785" s="831"/>
      <c r="D785" s="831"/>
      <c r="E785" s="831"/>
      <c r="F785" s="831"/>
      <c r="G785" s="831"/>
      <c r="H785" s="831"/>
      <c r="I785" s="831"/>
      <c r="J785" s="831"/>
      <c r="K785" s="831"/>
      <c r="L785" s="831"/>
      <c r="M785" s="831"/>
      <c r="N785" s="831"/>
      <c r="O785" s="831"/>
      <c r="P785" s="831"/>
      <c r="Q785" s="831"/>
      <c r="R785" s="831"/>
      <c r="S785" s="831"/>
      <c r="T785" s="831"/>
      <c r="U785" s="831"/>
      <c r="V785" s="831"/>
      <c r="W785" s="831"/>
      <c r="X785" s="831"/>
      <c r="Y785" s="18"/>
      <c r="Z785" s="18"/>
      <c r="AA785" s="18"/>
      <c r="AB785" s="18"/>
      <c r="AC785" s="18"/>
      <c r="AD785" s="18"/>
      <c r="AE785" s="18"/>
      <c r="AF785" s="18"/>
      <c r="AG785" s="18"/>
      <c r="AH785" s="18"/>
      <c r="AI785" s="18"/>
      <c r="AJ785" s="18"/>
      <c r="AK785" s="289"/>
      <c r="AN785" s="14"/>
      <c r="AO785" s="14"/>
      <c r="AP785" s="14"/>
      <c r="AQ785" s="14"/>
      <c r="AR785" s="14"/>
      <c r="CT785" s="14"/>
      <c r="CU785" s="14"/>
      <c r="CV785" s="14"/>
      <c r="CW785" s="14"/>
      <c r="CX785" s="14"/>
      <c r="CY785" s="14"/>
      <c r="CZ785" s="14"/>
      <c r="DA785" s="14"/>
      <c r="DB785" s="14"/>
      <c r="DC785" s="14"/>
      <c r="DD785" s="14"/>
      <c r="DE785" s="14"/>
      <c r="DF785" s="14"/>
      <c r="DG785" s="14"/>
      <c r="DH785" s="14"/>
      <c r="DI785" s="14"/>
      <c r="DJ785" s="14"/>
      <c r="DK785" s="14"/>
      <c r="DL785" s="14"/>
      <c r="DM785" s="14"/>
      <c r="DN785" s="14"/>
      <c r="DO785" s="14"/>
      <c r="DP785" s="14"/>
    </row>
    <row r="786" spans="1:120" s="13" customFormat="1" ht="13.5" customHeight="1">
      <c r="A786" s="294"/>
      <c r="B786" s="831"/>
      <c r="C786" s="831"/>
      <c r="D786" s="831"/>
      <c r="E786" s="831"/>
      <c r="F786" s="831"/>
      <c r="G786" s="831"/>
      <c r="H786" s="831"/>
      <c r="I786" s="831"/>
      <c r="J786" s="831"/>
      <c r="K786" s="831"/>
      <c r="L786" s="831"/>
      <c r="M786" s="831"/>
      <c r="N786" s="831"/>
      <c r="O786" s="831"/>
      <c r="P786" s="831"/>
      <c r="Q786" s="831"/>
      <c r="R786" s="831"/>
      <c r="S786" s="831"/>
      <c r="T786" s="831"/>
      <c r="U786" s="831"/>
      <c r="V786" s="831"/>
      <c r="W786" s="831"/>
      <c r="X786" s="831"/>
      <c r="Y786" s="726">
        <v>4192</v>
      </c>
      <c r="Z786" s="727"/>
      <c r="AA786" s="18"/>
      <c r="AB786" s="18"/>
      <c r="AC786" s="18"/>
      <c r="AD786" s="18"/>
      <c r="AE786" s="18"/>
      <c r="AF786" s="18"/>
      <c r="AG786" s="565"/>
      <c r="AH786" s="565"/>
      <c r="AI786" s="565"/>
      <c r="AJ786" s="565"/>
      <c r="AK786" s="289"/>
      <c r="AN786" s="14"/>
      <c r="AO786" s="14"/>
      <c r="AP786" s="14"/>
      <c r="AQ786" s="14"/>
      <c r="AR786" s="14"/>
      <c r="CT786" s="14"/>
      <c r="CU786" s="14"/>
      <c r="CV786" s="14"/>
      <c r="CW786" s="14"/>
      <c r="CX786" s="14"/>
      <c r="CY786" s="14"/>
      <c r="CZ786" s="14"/>
      <c r="DA786" s="14"/>
      <c r="DB786" s="14"/>
      <c r="DC786" s="14"/>
      <c r="DD786" s="14"/>
      <c r="DE786" s="14"/>
      <c r="DF786" s="14"/>
      <c r="DG786" s="14"/>
      <c r="DH786" s="14"/>
      <c r="DI786" s="14"/>
      <c r="DJ786" s="14"/>
      <c r="DK786" s="14"/>
      <c r="DL786" s="14"/>
      <c r="DM786" s="14"/>
      <c r="DN786" s="14"/>
      <c r="DO786" s="14"/>
      <c r="DP786" s="14"/>
    </row>
    <row r="787" spans="1:102" s="13" customFormat="1" ht="3" customHeight="1">
      <c r="A787" s="13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c r="AA787" s="18"/>
      <c r="AB787" s="18"/>
      <c r="AC787" s="18"/>
      <c r="AD787" s="18"/>
      <c r="AE787" s="18"/>
      <c r="AF787" s="18"/>
      <c r="AG787" s="18"/>
      <c r="AH787" s="18"/>
      <c r="AI787" s="18"/>
      <c r="AJ787" s="18"/>
      <c r="AK787" s="289"/>
      <c r="CT787" s="14"/>
      <c r="CU787" s="14"/>
      <c r="CV787" s="14"/>
      <c r="CW787" s="14"/>
      <c r="CX787" s="14"/>
    </row>
    <row r="788" spans="1:102" s="13" customFormat="1" ht="13.5" customHeight="1">
      <c r="A788" s="295" t="s">
        <v>441</v>
      </c>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726">
        <v>4193</v>
      </c>
      <c r="Z788" s="727"/>
      <c r="AA788" s="18"/>
      <c r="AB788" s="18"/>
      <c r="AC788" s="18"/>
      <c r="AD788" s="18"/>
      <c r="AE788" s="18"/>
      <c r="AF788" s="18"/>
      <c r="AG788" s="645">
        <f>AG783-AG786</f>
        <v>0</v>
      </c>
      <c r="AH788" s="645"/>
      <c r="AI788" s="645"/>
      <c r="AJ788" s="645"/>
      <c r="AK788" s="289"/>
      <c r="CT788" s="14"/>
      <c r="CU788" s="14"/>
      <c r="CV788" s="14"/>
      <c r="CW788" s="14"/>
      <c r="CX788" s="14"/>
    </row>
    <row r="789" spans="1:102" s="13" customFormat="1" ht="3" customHeight="1">
      <c r="A789" s="13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c r="AA789" s="18"/>
      <c r="AB789" s="18"/>
      <c r="AC789" s="18"/>
      <c r="AD789" s="18"/>
      <c r="AE789" s="18"/>
      <c r="AF789" s="18"/>
      <c r="AG789" s="18"/>
      <c r="AH789" s="18"/>
      <c r="AI789" s="18"/>
      <c r="AJ789" s="18"/>
      <c r="AK789" s="289"/>
      <c r="CT789" s="14"/>
      <c r="CU789" s="14"/>
      <c r="CV789" s="14"/>
      <c r="CW789" s="14"/>
      <c r="CX789" s="14"/>
    </row>
    <row r="790" spans="1:102" s="13" customFormat="1" ht="14.25">
      <c r="A790" s="295" t="s">
        <v>442</v>
      </c>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571">
        <v>4199</v>
      </c>
      <c r="Z790" s="572"/>
      <c r="AA790" s="18"/>
      <c r="AB790" s="18"/>
      <c r="AC790" s="18"/>
      <c r="AD790" s="18"/>
      <c r="AE790" s="18"/>
      <c r="AF790" s="18"/>
      <c r="AG790" s="645">
        <f>AG749-AG786</f>
        <v>0</v>
      </c>
      <c r="AH790" s="645"/>
      <c r="AI790" s="645"/>
      <c r="AJ790" s="645"/>
      <c r="AK790" s="289"/>
      <c r="CT790" s="14"/>
      <c r="CU790" s="14"/>
      <c r="CV790" s="14"/>
      <c r="CW790" s="14"/>
      <c r="CX790" s="14"/>
    </row>
    <row r="791" spans="1:102" s="24" customFormat="1" ht="3" customHeight="1">
      <c r="A791" s="297"/>
      <c r="B791" s="298"/>
      <c r="C791" s="298"/>
      <c r="D791" s="298"/>
      <c r="E791" s="298"/>
      <c r="F791" s="298"/>
      <c r="G791" s="298"/>
      <c r="H791" s="298"/>
      <c r="I791" s="298"/>
      <c r="J791" s="298"/>
      <c r="K791" s="298"/>
      <c r="L791" s="298"/>
      <c r="M791" s="298"/>
      <c r="N791" s="298"/>
      <c r="O791" s="298"/>
      <c r="P791" s="298"/>
      <c r="Q791" s="298"/>
      <c r="R791" s="298"/>
      <c r="S791" s="298"/>
      <c r="T791" s="298"/>
      <c r="U791" s="298"/>
      <c r="V791" s="298"/>
      <c r="W791" s="298"/>
      <c r="X791" s="298"/>
      <c r="Y791" s="298"/>
      <c r="Z791" s="298"/>
      <c r="AA791" s="298"/>
      <c r="AB791" s="298"/>
      <c r="AC791" s="298"/>
      <c r="AD791" s="298"/>
      <c r="AE791" s="298"/>
      <c r="AF791" s="298"/>
      <c r="AG791" s="298"/>
      <c r="AH791" s="298"/>
      <c r="AI791" s="298"/>
      <c r="AJ791" s="298"/>
      <c r="AK791" s="299"/>
      <c r="CT791" s="7"/>
      <c r="CU791" s="7"/>
      <c r="CV791" s="7"/>
      <c r="CW791" s="7"/>
      <c r="CX791" s="7"/>
    </row>
    <row r="792" spans="1:102" s="24" customFormat="1" ht="14.25">
      <c r="A792" s="300" t="s">
        <v>443</v>
      </c>
      <c r="B792" s="210"/>
      <c r="C792" s="210"/>
      <c r="D792" s="210"/>
      <c r="E792" s="210"/>
      <c r="F792" s="210"/>
      <c r="G792" s="210"/>
      <c r="H792" s="210"/>
      <c r="I792" s="210"/>
      <c r="J792" s="210"/>
      <c r="K792" s="210"/>
      <c r="L792" s="210"/>
      <c r="M792" s="210"/>
      <c r="N792" s="210"/>
      <c r="O792" s="210"/>
      <c r="P792" s="210"/>
      <c r="Q792" s="210"/>
      <c r="R792" s="210"/>
      <c r="S792" s="210"/>
      <c r="T792" s="210"/>
      <c r="U792" s="210"/>
      <c r="V792" s="210"/>
      <c r="W792" s="210"/>
      <c r="X792" s="210"/>
      <c r="Y792" s="210"/>
      <c r="Z792" s="210"/>
      <c r="AA792" s="210"/>
      <c r="AB792" s="210"/>
      <c r="AC792" s="210"/>
      <c r="AD792" s="210"/>
      <c r="AE792" s="210"/>
      <c r="AF792" s="210"/>
      <c r="AG792" s="210"/>
      <c r="AH792" s="210"/>
      <c r="AI792" s="210"/>
      <c r="AJ792" s="210"/>
      <c r="AK792" s="300"/>
      <c r="CT792" s="7"/>
      <c r="CU792" s="7"/>
      <c r="CV792" s="7"/>
      <c r="CW792" s="7"/>
      <c r="CX792" s="7"/>
    </row>
    <row r="793" spans="1:102" s="24" customFormat="1" ht="4.5" customHeight="1">
      <c r="A793" s="210"/>
      <c r="B793" s="210"/>
      <c r="C793" s="210"/>
      <c r="D793" s="210"/>
      <c r="E793" s="210"/>
      <c r="F793" s="210"/>
      <c r="G793" s="210"/>
      <c r="H793" s="210"/>
      <c r="I793" s="210"/>
      <c r="J793" s="210"/>
      <c r="K793" s="210"/>
      <c r="L793" s="210"/>
      <c r="M793" s="210"/>
      <c r="N793" s="210"/>
      <c r="O793" s="210"/>
      <c r="P793" s="210"/>
      <c r="Q793" s="210"/>
      <c r="R793" s="210"/>
      <c r="S793" s="210"/>
      <c r="T793" s="210"/>
      <c r="U793" s="210"/>
      <c r="V793" s="210"/>
      <c r="W793" s="210"/>
      <c r="X793" s="210"/>
      <c r="Y793" s="210"/>
      <c r="Z793" s="210"/>
      <c r="AA793" s="210"/>
      <c r="AB793" s="210"/>
      <c r="AC793" s="210"/>
      <c r="AD793" s="210"/>
      <c r="AE793" s="210"/>
      <c r="AF793" s="210"/>
      <c r="AG793" s="210"/>
      <c r="AH793" s="210"/>
      <c r="AI793" s="210"/>
      <c r="AJ793" s="210"/>
      <c r="AK793" s="210"/>
      <c r="CT793" s="7"/>
      <c r="CU793" s="7"/>
      <c r="CV793" s="7"/>
      <c r="CW793" s="7"/>
      <c r="CX793" s="7"/>
    </row>
    <row r="794" spans="1:102" s="24" customFormat="1" ht="14.25">
      <c r="A794" s="23" t="s">
        <v>444</v>
      </c>
      <c r="AK794" s="210"/>
      <c r="CT794" s="7"/>
      <c r="CU794" s="7"/>
      <c r="CV794" s="7"/>
      <c r="CW794" s="7"/>
      <c r="CX794" s="7"/>
    </row>
    <row r="795" spans="1:102" s="24" customFormat="1" ht="6" customHeight="1">
      <c r="A795" s="23"/>
      <c r="AK795" s="210"/>
      <c r="CT795" s="7"/>
      <c r="CU795" s="7"/>
      <c r="CV795" s="7"/>
      <c r="CW795" s="7"/>
      <c r="CX795" s="7"/>
    </row>
    <row r="796" spans="1:102" s="24" customFormat="1" ht="14.25">
      <c r="A796" s="25" t="s">
        <v>109</v>
      </c>
      <c r="B796" s="761"/>
      <c r="C796" s="761"/>
      <c r="D796" s="761"/>
      <c r="E796" s="761"/>
      <c r="F796" s="761"/>
      <c r="G796" s="761"/>
      <c r="H796" s="761"/>
      <c r="I796" s="761"/>
      <c r="J796" s="761"/>
      <c r="K796" s="761"/>
      <c r="L796" s="761"/>
      <c r="M796" s="761"/>
      <c r="N796" s="761"/>
      <c r="O796" s="761"/>
      <c r="P796" s="761"/>
      <c r="Q796" s="761"/>
      <c r="R796" s="761"/>
      <c r="S796" s="761"/>
      <c r="T796" s="761"/>
      <c r="U796" s="761"/>
      <c r="V796" s="761"/>
      <c r="W796" s="761"/>
      <c r="X796" s="761"/>
      <c r="Y796" s="761"/>
      <c r="Z796" s="761"/>
      <c r="AA796" s="761"/>
      <c r="AB796" s="761"/>
      <c r="AC796" s="761"/>
      <c r="AD796" s="761"/>
      <c r="AE796" s="761"/>
      <c r="AF796" s="761"/>
      <c r="AG796" s="761"/>
      <c r="AH796" s="761"/>
      <c r="AI796" s="761"/>
      <c r="AJ796" s="761"/>
      <c r="AK796" s="210"/>
      <c r="CT796" s="7"/>
      <c r="CU796" s="7"/>
      <c r="CV796" s="7"/>
      <c r="CW796" s="7"/>
      <c r="CX796" s="7"/>
    </row>
    <row r="797" spans="1:102" s="24" customFormat="1" ht="14.25">
      <c r="A797" s="25" t="s">
        <v>112</v>
      </c>
      <c r="B797" s="761"/>
      <c r="C797" s="761"/>
      <c r="D797" s="761"/>
      <c r="E797" s="761"/>
      <c r="F797" s="761"/>
      <c r="G797" s="761"/>
      <c r="H797" s="761"/>
      <c r="I797" s="761"/>
      <c r="J797" s="761"/>
      <c r="K797" s="761"/>
      <c r="L797" s="761"/>
      <c r="M797" s="761"/>
      <c r="N797" s="761"/>
      <c r="O797" s="761"/>
      <c r="P797" s="761"/>
      <c r="Q797" s="761"/>
      <c r="R797" s="761"/>
      <c r="S797" s="761"/>
      <c r="T797" s="761"/>
      <c r="U797" s="761"/>
      <c r="V797" s="761"/>
      <c r="W797" s="761"/>
      <c r="X797" s="761"/>
      <c r="Y797" s="761"/>
      <c r="Z797" s="761"/>
      <c r="AA797" s="761"/>
      <c r="AB797" s="761"/>
      <c r="AC797" s="761"/>
      <c r="AD797" s="761"/>
      <c r="AE797" s="761"/>
      <c r="AF797" s="761"/>
      <c r="AG797" s="761"/>
      <c r="AH797" s="761"/>
      <c r="AI797" s="761"/>
      <c r="AJ797" s="761"/>
      <c r="AK797" s="210"/>
      <c r="CT797" s="7"/>
      <c r="CU797" s="7"/>
      <c r="CV797" s="7"/>
      <c r="CW797" s="7"/>
      <c r="CX797" s="7"/>
    </row>
    <row r="798" spans="1:102" s="24" customFormat="1" ht="14.25">
      <c r="A798" s="25" t="s">
        <v>113</v>
      </c>
      <c r="B798" s="761"/>
      <c r="C798" s="761"/>
      <c r="D798" s="761"/>
      <c r="E798" s="761"/>
      <c r="F798" s="761"/>
      <c r="G798" s="761"/>
      <c r="H798" s="761"/>
      <c r="I798" s="761"/>
      <c r="J798" s="761"/>
      <c r="K798" s="761"/>
      <c r="L798" s="761"/>
      <c r="M798" s="761"/>
      <c r="N798" s="761"/>
      <c r="O798" s="761"/>
      <c r="P798" s="761"/>
      <c r="Q798" s="761"/>
      <c r="R798" s="761"/>
      <c r="S798" s="761"/>
      <c r="T798" s="761"/>
      <c r="U798" s="761"/>
      <c r="V798" s="761"/>
      <c r="W798" s="761"/>
      <c r="X798" s="761"/>
      <c r="Y798" s="761"/>
      <c r="Z798" s="761"/>
      <c r="AA798" s="761"/>
      <c r="AB798" s="761"/>
      <c r="AC798" s="761"/>
      <c r="AD798" s="761"/>
      <c r="AE798" s="761"/>
      <c r="AF798" s="761"/>
      <c r="AG798" s="761"/>
      <c r="AH798" s="761"/>
      <c r="AI798" s="761"/>
      <c r="AJ798" s="761"/>
      <c r="AK798" s="210"/>
      <c r="CT798" s="7"/>
      <c r="CU798" s="7"/>
      <c r="CV798" s="7"/>
      <c r="CW798" s="7"/>
      <c r="CX798" s="7"/>
    </row>
    <row r="799" spans="1:102" s="24" customFormat="1" ht="14.25">
      <c r="A799" s="25" t="s">
        <v>118</v>
      </c>
      <c r="B799" s="761"/>
      <c r="C799" s="761"/>
      <c r="D799" s="761"/>
      <c r="E799" s="761"/>
      <c r="F799" s="761"/>
      <c r="G799" s="761"/>
      <c r="H799" s="761"/>
      <c r="I799" s="761"/>
      <c r="J799" s="761"/>
      <c r="K799" s="761"/>
      <c r="L799" s="761"/>
      <c r="M799" s="761"/>
      <c r="N799" s="761"/>
      <c r="O799" s="761"/>
      <c r="P799" s="761"/>
      <c r="Q799" s="761"/>
      <c r="R799" s="761"/>
      <c r="S799" s="761"/>
      <c r="T799" s="761"/>
      <c r="U799" s="761"/>
      <c r="V799" s="761"/>
      <c r="W799" s="761"/>
      <c r="X799" s="761"/>
      <c r="Y799" s="761"/>
      <c r="Z799" s="761"/>
      <c r="AA799" s="761"/>
      <c r="AB799" s="761"/>
      <c r="AC799" s="761"/>
      <c r="AD799" s="761"/>
      <c r="AE799" s="761"/>
      <c r="AF799" s="761"/>
      <c r="AG799" s="761"/>
      <c r="AH799" s="761"/>
      <c r="AI799" s="761"/>
      <c r="AJ799" s="761"/>
      <c r="AK799" s="210"/>
      <c r="CT799" s="7"/>
      <c r="CU799" s="7"/>
      <c r="CV799" s="7"/>
      <c r="CW799" s="7"/>
      <c r="CX799" s="7"/>
    </row>
    <row r="800" spans="1:102" s="24" customFormat="1" ht="14.25">
      <c r="A800" s="25" t="s">
        <v>119</v>
      </c>
      <c r="B800" s="761"/>
      <c r="C800" s="761"/>
      <c r="D800" s="761"/>
      <c r="E800" s="761"/>
      <c r="F800" s="761"/>
      <c r="G800" s="761"/>
      <c r="H800" s="761"/>
      <c r="I800" s="761"/>
      <c r="J800" s="761"/>
      <c r="K800" s="761"/>
      <c r="L800" s="761"/>
      <c r="M800" s="761"/>
      <c r="N800" s="761"/>
      <c r="O800" s="761"/>
      <c r="P800" s="761"/>
      <c r="Q800" s="761"/>
      <c r="R800" s="761"/>
      <c r="S800" s="761"/>
      <c r="T800" s="761"/>
      <c r="U800" s="761"/>
      <c r="V800" s="761"/>
      <c r="W800" s="761"/>
      <c r="X800" s="761"/>
      <c r="Y800" s="761"/>
      <c r="Z800" s="761"/>
      <c r="AA800" s="761"/>
      <c r="AB800" s="761"/>
      <c r="AC800" s="761"/>
      <c r="AD800" s="761"/>
      <c r="AE800" s="761"/>
      <c r="AF800" s="761"/>
      <c r="AG800" s="761"/>
      <c r="AH800" s="761"/>
      <c r="AI800" s="761"/>
      <c r="AJ800" s="761"/>
      <c r="AK800" s="210"/>
      <c r="CT800" s="7"/>
      <c r="CU800" s="7"/>
      <c r="CV800" s="7"/>
      <c r="CW800" s="7"/>
      <c r="CX800" s="7"/>
    </row>
    <row r="801" spans="1:102" s="24" customFormat="1" ht="14.25">
      <c r="A801" s="25"/>
      <c r="B801" s="112"/>
      <c r="C801" s="112"/>
      <c r="D801" s="112"/>
      <c r="E801" s="112"/>
      <c r="F801" s="112"/>
      <c r="G801" s="112"/>
      <c r="H801" s="112"/>
      <c r="I801" s="112"/>
      <c r="J801" s="112"/>
      <c r="K801" s="112"/>
      <c r="L801" s="112"/>
      <c r="M801" s="112"/>
      <c r="N801" s="112"/>
      <c r="O801" s="112"/>
      <c r="P801" s="112"/>
      <c r="Q801" s="112"/>
      <c r="R801" s="112"/>
      <c r="S801" s="112"/>
      <c r="T801" s="112"/>
      <c r="U801" s="112"/>
      <c r="V801" s="112"/>
      <c r="W801" s="112"/>
      <c r="X801" s="112"/>
      <c r="Y801" s="112"/>
      <c r="Z801" s="112"/>
      <c r="AA801" s="112"/>
      <c r="AB801" s="112"/>
      <c r="AC801" s="112"/>
      <c r="AD801" s="112"/>
      <c r="AE801" s="112"/>
      <c r="AF801" s="112"/>
      <c r="AG801" s="112"/>
      <c r="AH801" s="112"/>
      <c r="AI801" s="112"/>
      <c r="AJ801" s="112"/>
      <c r="AK801" s="210"/>
      <c r="CT801" s="7"/>
      <c r="CU801" s="7"/>
      <c r="CV801" s="7"/>
      <c r="CW801" s="7"/>
      <c r="CX801" s="7"/>
    </row>
    <row r="802" spans="1:102" s="24" customFormat="1" ht="16.5" customHeight="1">
      <c r="A802" s="25"/>
      <c r="B802" s="112"/>
      <c r="C802" s="112"/>
      <c r="D802" s="112"/>
      <c r="E802" s="112"/>
      <c r="F802" s="112"/>
      <c r="G802" s="112"/>
      <c r="H802" s="112"/>
      <c r="I802" s="112"/>
      <c r="J802" s="112"/>
      <c r="K802" s="112"/>
      <c r="L802" s="112"/>
      <c r="M802" s="112"/>
      <c r="N802" s="112"/>
      <c r="O802" s="112"/>
      <c r="P802" s="112"/>
      <c r="Q802" s="112"/>
      <c r="R802" s="112"/>
      <c r="S802" s="112"/>
      <c r="T802" s="112"/>
      <c r="U802" s="112"/>
      <c r="V802" s="112"/>
      <c r="W802" s="112"/>
      <c r="X802" s="157" t="s">
        <v>159</v>
      </c>
      <c r="AB802" s="540"/>
      <c r="AC802" s="540"/>
      <c r="AD802" s="540"/>
      <c r="AE802" s="540"/>
      <c r="AF802" s="540"/>
      <c r="AG802" s="540"/>
      <c r="AH802" s="540"/>
      <c r="AI802" s="540"/>
      <c r="AJ802" s="540"/>
      <c r="AN802" s="556" t="s">
        <v>65</v>
      </c>
      <c r="AO802" s="557"/>
      <c r="AP802" s="557"/>
      <c r="AQ802" s="557"/>
      <c r="AR802" s="558"/>
      <c r="CT802" s="7"/>
      <c r="CU802" s="7"/>
      <c r="CV802" s="7"/>
      <c r="CW802" s="7"/>
      <c r="CX802" s="7"/>
    </row>
    <row r="803" spans="98:102" s="24" customFormat="1" ht="6" customHeight="1">
      <c r="CT803" s="7"/>
      <c r="CU803" s="7"/>
      <c r="CV803" s="7"/>
      <c r="CW803" s="7"/>
      <c r="CX803" s="7"/>
    </row>
    <row r="804" spans="1:102" s="24" customFormat="1" ht="3.75" customHeight="1">
      <c r="A804" s="667" t="s">
        <v>445</v>
      </c>
      <c r="B804" s="667"/>
      <c r="C804" s="667"/>
      <c r="D804" s="667"/>
      <c r="E804" s="667"/>
      <c r="F804" s="667"/>
      <c r="G804" s="667"/>
      <c r="H804" s="667"/>
      <c r="I804" s="667"/>
      <c r="J804" s="667"/>
      <c r="K804" s="667"/>
      <c r="L804" s="667"/>
      <c r="M804" s="667"/>
      <c r="N804" s="667"/>
      <c r="O804" s="667"/>
      <c r="P804" s="667"/>
      <c r="Q804" s="667"/>
      <c r="R804" s="667"/>
      <c r="S804" s="667"/>
      <c r="T804" s="667"/>
      <c r="U804" s="667"/>
      <c r="V804" s="667"/>
      <c r="X804" s="65"/>
      <c r="Y804" s="87"/>
      <c r="Z804" s="87"/>
      <c r="AA804" s="87"/>
      <c r="AB804" s="87"/>
      <c r="AC804" s="87"/>
      <c r="AD804" s="87"/>
      <c r="AE804" s="87"/>
      <c r="AF804" s="87"/>
      <c r="AG804" s="87"/>
      <c r="AH804" s="87"/>
      <c r="AI804" s="87"/>
      <c r="AJ804" s="630" t="s">
        <v>446</v>
      </c>
      <c r="AK804" s="631"/>
      <c r="CT804" s="7"/>
      <c r="CU804" s="7"/>
      <c r="CV804" s="7"/>
      <c r="CW804" s="7"/>
      <c r="CX804" s="7"/>
    </row>
    <row r="805" spans="1:102" s="24" customFormat="1" ht="18">
      <c r="A805" s="667"/>
      <c r="B805" s="667"/>
      <c r="C805" s="667"/>
      <c r="D805" s="667"/>
      <c r="E805" s="667"/>
      <c r="F805" s="667"/>
      <c r="G805" s="667"/>
      <c r="H805" s="667"/>
      <c r="I805" s="667"/>
      <c r="J805" s="667"/>
      <c r="K805" s="667"/>
      <c r="L805" s="667"/>
      <c r="M805" s="667"/>
      <c r="N805" s="667"/>
      <c r="O805" s="667"/>
      <c r="P805" s="667"/>
      <c r="Q805" s="667"/>
      <c r="R805" s="667"/>
      <c r="S805" s="667"/>
      <c r="T805" s="667"/>
      <c r="U805" s="667"/>
      <c r="V805" s="667"/>
      <c r="X805" s="70" t="s">
        <v>69</v>
      </c>
      <c r="Y805" s="23"/>
      <c r="Z805" s="23"/>
      <c r="AA805" s="23"/>
      <c r="AB805" s="23"/>
      <c r="AC805" s="23"/>
      <c r="AD805" s="71">
        <v>2</v>
      </c>
      <c r="AE805" s="71">
        <v>0</v>
      </c>
      <c r="AF805" s="71">
        <v>0</v>
      </c>
      <c r="AG805" s="72">
        <v>4</v>
      </c>
      <c r="AH805" s="23"/>
      <c r="AI805" s="23"/>
      <c r="AJ805" s="712"/>
      <c r="AK805" s="713"/>
      <c r="CT805" s="7"/>
      <c r="CU805" s="7"/>
      <c r="CV805" s="7"/>
      <c r="CW805" s="7"/>
      <c r="CX805" s="7"/>
    </row>
    <row r="806" spans="19:102" s="24" customFormat="1" ht="3.75" customHeight="1">
      <c r="S806" s="32"/>
      <c r="X806" s="70"/>
      <c r="Y806" s="23"/>
      <c r="Z806" s="23"/>
      <c r="AA806" s="23"/>
      <c r="AB806" s="23"/>
      <c r="AC806" s="23"/>
      <c r="AD806" s="23"/>
      <c r="AE806" s="23"/>
      <c r="AF806" s="23"/>
      <c r="AG806" s="23"/>
      <c r="AH806" s="23"/>
      <c r="AI806" s="23"/>
      <c r="AJ806" s="632"/>
      <c r="AK806" s="633"/>
      <c r="CT806" s="7"/>
      <c r="CU806" s="7"/>
      <c r="CV806" s="7"/>
      <c r="CW806" s="7"/>
      <c r="CX806" s="7"/>
    </row>
    <row r="807" spans="1:102" s="24" customFormat="1" ht="19.5" customHeight="1">
      <c r="A807" s="604" t="s">
        <v>447</v>
      </c>
      <c r="B807" s="604"/>
      <c r="C807" s="604"/>
      <c r="D807" s="604"/>
      <c r="E807" s="604"/>
      <c r="F807" s="604"/>
      <c r="G807" s="604"/>
      <c r="H807" s="604"/>
      <c r="I807" s="604"/>
      <c r="J807" s="604"/>
      <c r="K807" s="604"/>
      <c r="L807" s="604"/>
      <c r="M807" s="604"/>
      <c r="N807" s="604"/>
      <c r="O807" s="604"/>
      <c r="P807" s="604"/>
      <c r="Q807" s="604"/>
      <c r="R807" s="604"/>
      <c r="S807" s="604"/>
      <c r="T807" s="604"/>
      <c r="U807" s="604"/>
      <c r="V807" s="604"/>
      <c r="X807" s="70" t="s">
        <v>71</v>
      </c>
      <c r="Y807" s="23"/>
      <c r="Z807" s="23"/>
      <c r="AA807" s="23"/>
      <c r="AB807" s="23"/>
      <c r="AC807" s="23"/>
      <c r="AD807" s="23"/>
      <c r="AE807" s="23"/>
      <c r="AF807" s="7"/>
      <c r="AG807" s="668">
        <f>AG700</f>
        <v>0</v>
      </c>
      <c r="AH807" s="668"/>
      <c r="AI807" s="668"/>
      <c r="AJ807" s="23"/>
      <c r="AK807" s="79"/>
      <c r="AN807" s="7"/>
      <c r="AO807" s="7"/>
      <c r="AP807" s="7"/>
      <c r="CT807" s="7"/>
      <c r="CU807" s="7"/>
      <c r="CV807" s="7"/>
      <c r="CW807" s="7"/>
      <c r="CX807" s="7"/>
    </row>
    <row r="808" spans="1:102" s="24" customFormat="1" ht="19.5" customHeight="1">
      <c r="A808" s="32"/>
      <c r="B808" s="32"/>
      <c r="C808" s="32"/>
      <c r="D808" s="32"/>
      <c r="E808" s="32"/>
      <c r="F808" s="32"/>
      <c r="G808" s="32"/>
      <c r="H808" s="32"/>
      <c r="I808" s="32"/>
      <c r="J808" s="32"/>
      <c r="K808" s="32"/>
      <c r="L808" s="32"/>
      <c r="M808" s="32"/>
      <c r="N808" s="32"/>
      <c r="O808" s="32"/>
      <c r="P808" s="32"/>
      <c r="Q808" s="32"/>
      <c r="R808" s="32"/>
      <c r="S808" s="32"/>
      <c r="T808" s="32"/>
      <c r="U808" s="32"/>
      <c r="V808" s="32"/>
      <c r="X808" s="70" t="s">
        <v>20</v>
      </c>
      <c r="Y808" s="23"/>
      <c r="Z808" s="23"/>
      <c r="AA808" s="23"/>
      <c r="AB808" s="23"/>
      <c r="AC808" s="23"/>
      <c r="AD808" s="23"/>
      <c r="AE808" s="23"/>
      <c r="AF808" s="7"/>
      <c r="AG808" s="668" t="str">
        <f>AG701</f>
        <v>.</v>
      </c>
      <c r="AH808" s="668"/>
      <c r="AI808" s="668"/>
      <c r="AJ808" s="23"/>
      <c r="AK808" s="79"/>
      <c r="AN808" s="7"/>
      <c r="AO808" s="7"/>
      <c r="AP808" s="7"/>
      <c r="CT808" s="7"/>
      <c r="CU808" s="7"/>
      <c r="CV808" s="7"/>
      <c r="CW808" s="7"/>
      <c r="CX808" s="7"/>
    </row>
    <row r="809" spans="1:106" s="24" customFormat="1" ht="19.5" customHeight="1">
      <c r="A809" s="32"/>
      <c r="S809" s="32"/>
      <c r="X809" s="70" t="s">
        <v>168</v>
      </c>
      <c r="Y809" s="23"/>
      <c r="Z809" s="23"/>
      <c r="AA809" s="23"/>
      <c r="AB809" s="7"/>
      <c r="AC809" s="668" t="str">
        <f>AC702</f>
        <v>.</v>
      </c>
      <c r="AD809" s="668"/>
      <c r="AE809" s="668"/>
      <c r="AF809" s="668"/>
      <c r="AG809" s="668"/>
      <c r="AH809" s="668"/>
      <c r="AI809" s="668"/>
      <c r="AJ809" s="23"/>
      <c r="AK809" s="79"/>
      <c r="AP809" s="7"/>
      <c r="AQ809" s="7"/>
      <c r="AR809" s="7"/>
      <c r="CT809" s="7"/>
      <c r="CU809" s="7"/>
      <c r="CV809" s="7"/>
      <c r="CW809" s="7"/>
      <c r="CX809" s="7"/>
      <c r="CY809" s="7"/>
      <c r="CZ809" s="7"/>
      <c r="DA809" s="7"/>
      <c r="DB809" s="7"/>
    </row>
    <row r="810" spans="1:106" s="24" customFormat="1" ht="19.5" customHeight="1">
      <c r="A810" s="147" t="s">
        <v>74</v>
      </c>
      <c r="S810" s="32"/>
      <c r="X810" s="70" t="s">
        <v>329</v>
      </c>
      <c r="Y810" s="23"/>
      <c r="Z810" s="23"/>
      <c r="AA810" s="23"/>
      <c r="AB810" s="7"/>
      <c r="AC810" s="668" t="str">
        <f>AC703</f>
        <v>.</v>
      </c>
      <c r="AD810" s="668"/>
      <c r="AE810" s="668"/>
      <c r="AF810" s="668"/>
      <c r="AG810" s="668"/>
      <c r="AH810" s="668"/>
      <c r="AI810" s="668"/>
      <c r="AJ810" s="23"/>
      <c r="AK810" s="79"/>
      <c r="AP810" s="7"/>
      <c r="AQ810" s="7"/>
      <c r="AR810" s="7"/>
      <c r="CT810" s="7"/>
      <c r="CU810" s="7"/>
      <c r="CV810" s="7"/>
      <c r="CW810" s="7"/>
      <c r="CX810" s="7"/>
      <c r="CY810" s="7"/>
      <c r="CZ810" s="7"/>
      <c r="DA810" s="7"/>
      <c r="DB810" s="7"/>
    </row>
    <row r="811" spans="1:102" s="24" customFormat="1" ht="6" customHeight="1">
      <c r="A811" s="147"/>
      <c r="S811" s="32"/>
      <c r="X811" s="83"/>
      <c r="Y811" s="84"/>
      <c r="Z811" s="84"/>
      <c r="AA811" s="144"/>
      <c r="AB811" s="144"/>
      <c r="AC811" s="144"/>
      <c r="AD811" s="144"/>
      <c r="AE811" s="144"/>
      <c r="AF811" s="144"/>
      <c r="AG811" s="144"/>
      <c r="AH811" s="148"/>
      <c r="AI811" s="84"/>
      <c r="AJ811" s="84"/>
      <c r="AK811" s="86"/>
      <c r="CT811" s="7"/>
      <c r="CU811" s="7"/>
      <c r="CV811" s="7"/>
      <c r="CW811" s="7"/>
      <c r="CX811" s="7"/>
    </row>
    <row r="812" spans="1:102" s="24" customFormat="1" ht="6" customHeight="1">
      <c r="A812" s="147"/>
      <c r="S812" s="32"/>
      <c r="X812" s="23"/>
      <c r="Y812" s="23"/>
      <c r="Z812" s="23"/>
      <c r="AA812" s="38"/>
      <c r="AB812" s="38"/>
      <c r="AC812" s="38"/>
      <c r="AD812" s="38"/>
      <c r="AE812" s="38"/>
      <c r="AF812" s="38"/>
      <c r="AG812" s="38"/>
      <c r="AH812" s="149"/>
      <c r="AI812" s="23"/>
      <c r="AJ812" s="23"/>
      <c r="AK812" s="252"/>
      <c r="CT812" s="7"/>
      <c r="CU812" s="7"/>
      <c r="CV812" s="7"/>
      <c r="CW812" s="7"/>
      <c r="CX812" s="7"/>
    </row>
    <row r="813" spans="1:102" s="24" customFormat="1" ht="3.75" customHeight="1">
      <c r="A813" s="301"/>
      <c r="B813" s="152"/>
      <c r="C813" s="66"/>
      <c r="D813" s="152"/>
      <c r="E813" s="152"/>
      <c r="F813" s="66"/>
      <c r="G813" s="152"/>
      <c r="H813" s="152"/>
      <c r="I813" s="152"/>
      <c r="J813" s="152"/>
      <c r="K813" s="66"/>
      <c r="L813" s="152"/>
      <c r="M813" s="152"/>
      <c r="N813" s="152"/>
      <c r="O813" s="152"/>
      <c r="P813" s="152"/>
      <c r="Q813" s="152"/>
      <c r="R813" s="152"/>
      <c r="S813" s="152"/>
      <c r="T813" s="152"/>
      <c r="U813" s="152"/>
      <c r="V813" s="152"/>
      <c r="W813" s="152"/>
      <c r="X813" s="152"/>
      <c r="Y813" s="152"/>
      <c r="Z813" s="152"/>
      <c r="AA813" s="152"/>
      <c r="AB813" s="152"/>
      <c r="AC813" s="152"/>
      <c r="AD813" s="66"/>
      <c r="AE813" s="66"/>
      <c r="AF813" s="152"/>
      <c r="AG813" s="152"/>
      <c r="AH813" s="152"/>
      <c r="AI813" s="152"/>
      <c r="AJ813" s="152"/>
      <c r="AK813" s="154"/>
      <c r="CT813" s="7"/>
      <c r="CU813" s="7"/>
      <c r="CV813" s="7"/>
      <c r="CW813" s="7"/>
      <c r="CX813" s="7"/>
    </row>
    <row r="814" spans="1:102" s="24" customFormat="1" ht="12.75" customHeight="1">
      <c r="A814" s="7"/>
      <c r="B814" s="7"/>
      <c r="C814" s="23"/>
      <c r="D814" s="23"/>
      <c r="E814" s="23"/>
      <c r="F814" s="23"/>
      <c r="G814" s="23"/>
      <c r="H814" s="23"/>
      <c r="I814" s="23"/>
      <c r="J814" s="23"/>
      <c r="K814" s="23"/>
      <c r="L814" s="23"/>
      <c r="M814" s="23"/>
      <c r="N814" s="23"/>
      <c r="O814" s="679" t="s">
        <v>232</v>
      </c>
      <c r="P814" s="679"/>
      <c r="Q814" s="23"/>
      <c r="R814" s="23"/>
      <c r="S814" s="23"/>
      <c r="T814" s="7"/>
      <c r="U814" s="7"/>
      <c r="V814" s="23"/>
      <c r="W814" s="735" t="s">
        <v>448</v>
      </c>
      <c r="X814" s="735"/>
      <c r="Y814" s="735"/>
      <c r="Z814" s="735"/>
      <c r="AA814" s="23"/>
      <c r="AB814" s="785" t="s">
        <v>449</v>
      </c>
      <c r="AC814" s="785"/>
      <c r="AD814" s="785"/>
      <c r="AE814" s="785"/>
      <c r="AF814" s="23"/>
      <c r="AG814" s="785" t="s">
        <v>450</v>
      </c>
      <c r="AH814" s="785"/>
      <c r="AI814" s="785"/>
      <c r="AJ814" s="785"/>
      <c r="AK814" s="79"/>
      <c r="CT814" s="7"/>
      <c r="CU814" s="7"/>
      <c r="CV814" s="7"/>
      <c r="CW814" s="7"/>
      <c r="CX814" s="7"/>
    </row>
    <row r="815" spans="1:102" s="24" customFormat="1" ht="15.75">
      <c r="A815" s="70"/>
      <c r="B815" s="302" t="s">
        <v>451</v>
      </c>
      <c r="C815" s="23"/>
      <c r="D815" s="23"/>
      <c r="E815" s="23"/>
      <c r="F815" s="23"/>
      <c r="G815" s="23"/>
      <c r="H815" s="23"/>
      <c r="I815" s="23"/>
      <c r="J815" s="23"/>
      <c r="K815" s="23"/>
      <c r="L815" s="23"/>
      <c r="M815" s="23"/>
      <c r="N815" s="23"/>
      <c r="O815" s="679"/>
      <c r="P815" s="679"/>
      <c r="Q815" s="23"/>
      <c r="R815" s="120" t="s">
        <v>277</v>
      </c>
      <c r="S815" s="23"/>
      <c r="T815" s="7"/>
      <c r="U815" s="7"/>
      <c r="V815" s="23"/>
      <c r="W815" s="735"/>
      <c r="X815" s="735"/>
      <c r="Y815" s="735"/>
      <c r="Z815" s="735"/>
      <c r="AA815" s="23"/>
      <c r="AB815" s="785"/>
      <c r="AC815" s="785"/>
      <c r="AD815" s="785"/>
      <c r="AE815" s="785"/>
      <c r="AF815" s="23"/>
      <c r="AG815" s="785"/>
      <c r="AH815" s="785"/>
      <c r="AI815" s="785"/>
      <c r="AJ815" s="785"/>
      <c r="AK815" s="79"/>
      <c r="CT815" s="7"/>
      <c r="CU815" s="7"/>
      <c r="CV815" s="7"/>
      <c r="CW815" s="7"/>
      <c r="CX815" s="7"/>
    </row>
    <row r="816" spans="1:102" s="24" customFormat="1" ht="14.25">
      <c r="A816" s="70"/>
      <c r="B816" s="23"/>
      <c r="C816" s="23"/>
      <c r="D816" s="23"/>
      <c r="E816" s="23"/>
      <c r="F816" s="23"/>
      <c r="G816" s="23"/>
      <c r="H816" s="23"/>
      <c r="I816" s="23"/>
      <c r="J816" s="23"/>
      <c r="K816" s="23"/>
      <c r="L816" s="23"/>
      <c r="M816" s="23"/>
      <c r="N816" s="23"/>
      <c r="O816" s="679"/>
      <c r="P816" s="679"/>
      <c r="Q816" s="23"/>
      <c r="R816" s="23"/>
      <c r="S816" s="23"/>
      <c r="T816" s="7"/>
      <c r="U816" s="7"/>
      <c r="V816" s="23"/>
      <c r="W816" s="735"/>
      <c r="X816" s="735"/>
      <c r="Y816" s="735"/>
      <c r="Z816" s="735"/>
      <c r="AA816" s="23"/>
      <c r="AB816" s="785"/>
      <c r="AC816" s="785"/>
      <c r="AD816" s="785"/>
      <c r="AE816" s="785"/>
      <c r="AF816" s="23"/>
      <c r="AG816" s="785"/>
      <c r="AH816" s="785"/>
      <c r="AI816" s="785"/>
      <c r="AJ816" s="785"/>
      <c r="AK816" s="79"/>
      <c r="CT816" s="7"/>
      <c r="CU816" s="7"/>
      <c r="CV816" s="7"/>
      <c r="CW816" s="7"/>
      <c r="CX816" s="7"/>
    </row>
    <row r="817" spans="1:102" s="24" customFormat="1" ht="14.25">
      <c r="A817" s="83"/>
      <c r="B817" s="84"/>
      <c r="C817" s="84"/>
      <c r="D817" s="84"/>
      <c r="E817" s="84"/>
      <c r="F817" s="84"/>
      <c r="G817" s="84"/>
      <c r="H817" s="84"/>
      <c r="I817" s="84"/>
      <c r="J817" s="84"/>
      <c r="K817" s="84"/>
      <c r="L817" s="84"/>
      <c r="M817" s="84"/>
      <c r="N817" s="84"/>
      <c r="O817" s="84"/>
      <c r="P817" s="84"/>
      <c r="Q817" s="84"/>
      <c r="R817" s="84"/>
      <c r="S817" s="84"/>
      <c r="T817" s="206"/>
      <c r="U817" s="206"/>
      <c r="V817" s="206"/>
      <c r="W817" s="206"/>
      <c r="X817" s="206"/>
      <c r="Y817" s="84"/>
      <c r="Z817" s="206"/>
      <c r="AA817" s="206"/>
      <c r="AB817" s="206"/>
      <c r="AC817" s="206"/>
      <c r="AD817" s="206"/>
      <c r="AE817" s="84"/>
      <c r="AF817" s="303"/>
      <c r="AG817" s="303"/>
      <c r="AH817" s="303"/>
      <c r="AI817" s="303"/>
      <c r="AJ817" s="303"/>
      <c r="AK817" s="86"/>
      <c r="CT817" s="7"/>
      <c r="CU817" s="7"/>
      <c r="CV817" s="7"/>
      <c r="CW817" s="7"/>
      <c r="CX817" s="7"/>
    </row>
    <row r="818" spans="1:102" s="24" customFormat="1" ht="6" customHeight="1">
      <c r="A818" s="66"/>
      <c r="B818" s="23"/>
      <c r="C818" s="23"/>
      <c r="D818" s="23"/>
      <c r="E818" s="23"/>
      <c r="F818" s="23"/>
      <c r="G818" s="23"/>
      <c r="H818" s="23"/>
      <c r="I818" s="23"/>
      <c r="J818" s="23"/>
      <c r="K818" s="23"/>
      <c r="L818" s="23"/>
      <c r="M818" s="23"/>
      <c r="N818" s="23"/>
      <c r="O818" s="23"/>
      <c r="P818" s="23"/>
      <c r="Q818" s="23"/>
      <c r="R818" s="23"/>
      <c r="S818" s="23"/>
      <c r="T818" s="181"/>
      <c r="U818" s="181"/>
      <c r="V818" s="181"/>
      <c r="W818" s="181"/>
      <c r="X818" s="181"/>
      <c r="Y818" s="23"/>
      <c r="Z818" s="181"/>
      <c r="AA818" s="181"/>
      <c r="AB818" s="181"/>
      <c r="AC818" s="181"/>
      <c r="AD818" s="181"/>
      <c r="AE818" s="23"/>
      <c r="AF818" s="304"/>
      <c r="AG818" s="304"/>
      <c r="AH818" s="304"/>
      <c r="AI818" s="304"/>
      <c r="AJ818" s="304"/>
      <c r="AK818" s="66"/>
      <c r="CT818" s="7"/>
      <c r="CU818" s="7"/>
      <c r="CV818" s="7"/>
      <c r="CW818" s="7"/>
      <c r="CX818" s="7"/>
    </row>
    <row r="819" spans="1:102" s="24" customFormat="1" ht="6" customHeight="1">
      <c r="A819" s="65"/>
      <c r="B819" s="66"/>
      <c r="C819" s="66"/>
      <c r="D819" s="66"/>
      <c r="E819" s="66"/>
      <c r="F819" s="66"/>
      <c r="G819" s="66"/>
      <c r="H819" s="66"/>
      <c r="I819" s="66"/>
      <c r="J819" s="66"/>
      <c r="K819" s="66"/>
      <c r="L819" s="66"/>
      <c r="M819" s="66"/>
      <c r="N819" s="66"/>
      <c r="O819" s="66"/>
      <c r="P819" s="66"/>
      <c r="Q819" s="66"/>
      <c r="R819" s="66"/>
      <c r="S819" s="66"/>
      <c r="T819" s="227"/>
      <c r="U819" s="227"/>
      <c r="V819" s="227"/>
      <c r="W819" s="227"/>
      <c r="X819" s="227"/>
      <c r="Y819" s="66"/>
      <c r="Z819" s="227"/>
      <c r="AA819" s="227"/>
      <c r="AB819" s="227"/>
      <c r="AC819" s="227"/>
      <c r="AD819" s="227"/>
      <c r="AE819" s="66"/>
      <c r="AF819" s="305"/>
      <c r="AG819" s="305"/>
      <c r="AH819" s="305"/>
      <c r="AI819" s="305"/>
      <c r="AJ819" s="305"/>
      <c r="AK819" s="154"/>
      <c r="CT819" s="7"/>
      <c r="CU819" s="7"/>
      <c r="CV819" s="7"/>
      <c r="CW819" s="7"/>
      <c r="CX819" s="7"/>
    </row>
    <row r="820" spans="1:102" s="13" customFormat="1" ht="13.5" customHeight="1">
      <c r="A820" s="165" t="s">
        <v>78</v>
      </c>
      <c r="B820" s="640" t="s">
        <v>452</v>
      </c>
      <c r="C820" s="640"/>
      <c r="D820" s="640"/>
      <c r="E820" s="640"/>
      <c r="F820" s="640"/>
      <c r="G820" s="640"/>
      <c r="H820" s="640"/>
      <c r="I820" s="640"/>
      <c r="J820" s="640"/>
      <c r="K820" s="14" t="s">
        <v>453</v>
      </c>
      <c r="L820" s="14"/>
      <c r="M820" s="12"/>
      <c r="N820" s="14"/>
      <c r="O820" s="686">
        <v>5102</v>
      </c>
      <c r="P820" s="687"/>
      <c r="Q820" s="12"/>
      <c r="R820" s="555"/>
      <c r="S820" s="555"/>
      <c r="T820" s="555"/>
      <c r="U820" s="555"/>
      <c r="V820" s="14"/>
      <c r="W820" s="14"/>
      <c r="X820" s="14"/>
      <c r="Y820" s="14"/>
      <c r="Z820" s="14"/>
      <c r="AA820" s="14"/>
      <c r="AB820" s="14"/>
      <c r="AC820" s="14"/>
      <c r="AD820" s="14"/>
      <c r="AE820" s="14"/>
      <c r="AF820" s="14"/>
      <c r="AG820" s="14"/>
      <c r="AH820" s="14"/>
      <c r="AI820" s="14"/>
      <c r="AJ820" s="14"/>
      <c r="AK820" s="124"/>
      <c r="CT820" s="14"/>
      <c r="CU820" s="14"/>
      <c r="CV820" s="14"/>
      <c r="CW820" s="14"/>
      <c r="CX820" s="14"/>
    </row>
    <row r="821" spans="1:102" s="13" customFormat="1" ht="13.5" customHeight="1">
      <c r="A821" s="165"/>
      <c r="B821" s="640"/>
      <c r="C821" s="640"/>
      <c r="D821" s="640"/>
      <c r="E821" s="640"/>
      <c r="F821" s="640"/>
      <c r="G821" s="640"/>
      <c r="H821" s="640"/>
      <c r="I821" s="640"/>
      <c r="J821" s="640"/>
      <c r="K821" s="14" t="s">
        <v>366</v>
      </c>
      <c r="L821" s="14"/>
      <c r="M821" s="12"/>
      <c r="N821" s="14"/>
      <c r="O821" s="686">
        <v>5132</v>
      </c>
      <c r="P821" s="687"/>
      <c r="Q821" s="12"/>
      <c r="R821" s="555"/>
      <c r="S821" s="555"/>
      <c r="T821" s="555"/>
      <c r="U821" s="555"/>
      <c r="V821" s="306"/>
      <c r="W821" s="786">
        <f>R820-R821</f>
        <v>0</v>
      </c>
      <c r="X821" s="786"/>
      <c r="Y821" s="786"/>
      <c r="Z821" s="786"/>
      <c r="AA821" s="306"/>
      <c r="AB821" s="555"/>
      <c r="AC821" s="555"/>
      <c r="AD821" s="555"/>
      <c r="AE821" s="555"/>
      <c r="AF821" s="306"/>
      <c r="AG821" s="734">
        <f>+W821-AB821</f>
        <v>0</v>
      </c>
      <c r="AH821" s="734"/>
      <c r="AI821" s="734"/>
      <c r="AJ821" s="734"/>
      <c r="AK821" s="124"/>
      <c r="CT821" s="14"/>
      <c r="CU821" s="14"/>
      <c r="CV821" s="14"/>
      <c r="CW821" s="14"/>
      <c r="CX821" s="14"/>
    </row>
    <row r="822" spans="1:102" s="13" customFormat="1" ht="3.75" customHeight="1">
      <c r="A822" s="165"/>
      <c r="B822" s="12"/>
      <c r="C822" s="12"/>
      <c r="D822" s="12"/>
      <c r="E822" s="12"/>
      <c r="F822" s="12"/>
      <c r="G822" s="12"/>
      <c r="H822" s="12"/>
      <c r="I822" s="12"/>
      <c r="J822" s="12"/>
      <c r="K822" s="14"/>
      <c r="L822" s="14"/>
      <c r="M822" s="12"/>
      <c r="N822" s="14"/>
      <c r="O822" s="22"/>
      <c r="P822" s="22"/>
      <c r="Q822" s="12"/>
      <c r="R822" s="307"/>
      <c r="S822" s="307"/>
      <c r="T822" s="307"/>
      <c r="U822" s="307"/>
      <c r="V822" s="307"/>
      <c r="W822" s="307"/>
      <c r="X822" s="307"/>
      <c r="Y822" s="307"/>
      <c r="Z822" s="307"/>
      <c r="AA822" s="307"/>
      <c r="AB822" s="307"/>
      <c r="AC822" s="307"/>
      <c r="AD822" s="307"/>
      <c r="AE822" s="307"/>
      <c r="AF822" s="307"/>
      <c r="AG822" s="308"/>
      <c r="AH822" s="308"/>
      <c r="AI822" s="308"/>
      <c r="AJ822" s="308"/>
      <c r="AK822" s="124"/>
      <c r="CT822" s="14"/>
      <c r="CU822" s="14"/>
      <c r="CV822" s="14"/>
      <c r="CW822" s="14"/>
      <c r="CX822" s="14"/>
    </row>
    <row r="823" spans="1:102" s="13" customFormat="1" ht="13.5" customHeight="1">
      <c r="A823" s="165" t="s">
        <v>81</v>
      </c>
      <c r="B823" s="640" t="s">
        <v>454</v>
      </c>
      <c r="C823" s="640"/>
      <c r="D823" s="640"/>
      <c r="E823" s="640"/>
      <c r="F823" s="640"/>
      <c r="G823" s="640"/>
      <c r="H823" s="640"/>
      <c r="I823" s="640"/>
      <c r="J823" s="640"/>
      <c r="K823" s="14" t="s">
        <v>453</v>
      </c>
      <c r="L823" s="14"/>
      <c r="M823" s="12"/>
      <c r="N823" s="14"/>
      <c r="O823" s="686">
        <v>5103</v>
      </c>
      <c r="P823" s="687"/>
      <c r="Q823" s="12"/>
      <c r="R823" s="555"/>
      <c r="S823" s="555"/>
      <c r="T823" s="555"/>
      <c r="U823" s="555"/>
      <c r="V823" s="14"/>
      <c r="W823" s="14"/>
      <c r="X823" s="14"/>
      <c r="Y823" s="14"/>
      <c r="Z823" s="14"/>
      <c r="AA823" s="14"/>
      <c r="AB823" s="14"/>
      <c r="AC823" s="14"/>
      <c r="AD823" s="14"/>
      <c r="AE823" s="14"/>
      <c r="AF823" s="14"/>
      <c r="AG823" s="14"/>
      <c r="AH823" s="14"/>
      <c r="AI823" s="14"/>
      <c r="AJ823" s="14"/>
      <c r="AK823" s="124"/>
      <c r="CT823" s="14"/>
      <c r="CU823" s="14"/>
      <c r="CV823" s="14"/>
      <c r="CW823" s="14"/>
      <c r="CX823" s="14"/>
    </row>
    <row r="824" spans="1:102" s="13" customFormat="1" ht="13.5" customHeight="1">
      <c r="A824" s="165"/>
      <c r="B824" s="640"/>
      <c r="C824" s="640"/>
      <c r="D824" s="640"/>
      <c r="E824" s="640"/>
      <c r="F824" s="640"/>
      <c r="G824" s="640"/>
      <c r="H824" s="640"/>
      <c r="I824" s="640"/>
      <c r="J824" s="640"/>
      <c r="K824" s="14" t="s">
        <v>366</v>
      </c>
      <c r="L824" s="14"/>
      <c r="M824" s="12"/>
      <c r="N824" s="14"/>
      <c r="O824" s="686">
        <v>5133</v>
      </c>
      <c r="P824" s="687"/>
      <c r="Q824" s="12"/>
      <c r="R824" s="555"/>
      <c r="S824" s="555"/>
      <c r="T824" s="555"/>
      <c r="U824" s="555"/>
      <c r="V824" s="306"/>
      <c r="W824" s="786">
        <f>R823-R824</f>
        <v>0</v>
      </c>
      <c r="X824" s="786"/>
      <c r="Y824" s="786"/>
      <c r="Z824" s="786"/>
      <c r="AA824" s="306"/>
      <c r="AB824" s="555"/>
      <c r="AC824" s="555"/>
      <c r="AD824" s="555"/>
      <c r="AE824" s="555"/>
      <c r="AF824" s="306"/>
      <c r="AG824" s="734">
        <f>+W824-AB824</f>
        <v>0</v>
      </c>
      <c r="AH824" s="734"/>
      <c r="AI824" s="734"/>
      <c r="AJ824" s="734"/>
      <c r="AK824" s="124"/>
      <c r="CT824" s="14"/>
      <c r="CU824" s="14"/>
      <c r="CV824" s="14"/>
      <c r="CW824" s="14"/>
      <c r="CX824" s="14"/>
    </row>
    <row r="825" spans="1:102" s="13" customFormat="1" ht="3.75" customHeight="1">
      <c r="A825" s="165"/>
      <c r="B825" s="12"/>
      <c r="C825" s="12"/>
      <c r="D825" s="12"/>
      <c r="E825" s="12"/>
      <c r="F825" s="12"/>
      <c r="G825" s="12"/>
      <c r="H825" s="12"/>
      <c r="I825" s="12"/>
      <c r="J825" s="12"/>
      <c r="K825" s="14"/>
      <c r="L825" s="14"/>
      <c r="M825" s="12"/>
      <c r="N825" s="14"/>
      <c r="Q825" s="12"/>
      <c r="R825" s="309"/>
      <c r="S825" s="309"/>
      <c r="T825" s="309"/>
      <c r="U825" s="309"/>
      <c r="V825" s="309"/>
      <c r="W825" s="309"/>
      <c r="X825" s="309"/>
      <c r="Y825" s="309"/>
      <c r="Z825" s="309"/>
      <c r="AA825" s="309"/>
      <c r="AB825" s="309"/>
      <c r="AC825" s="309"/>
      <c r="AD825" s="309"/>
      <c r="AE825" s="309"/>
      <c r="AF825" s="309"/>
      <c r="AG825" s="310"/>
      <c r="AH825" s="310"/>
      <c r="AI825" s="310"/>
      <c r="AJ825" s="310"/>
      <c r="AK825" s="124"/>
      <c r="CT825" s="14"/>
      <c r="CU825" s="14"/>
      <c r="CV825" s="14"/>
      <c r="CW825" s="14"/>
      <c r="CX825" s="14"/>
    </row>
    <row r="826" spans="1:102" s="13" customFormat="1" ht="13.5" customHeight="1">
      <c r="A826" s="165" t="s">
        <v>84</v>
      </c>
      <c r="B826" s="640" t="s">
        <v>455</v>
      </c>
      <c r="C826" s="640"/>
      <c r="D826" s="640"/>
      <c r="E826" s="640"/>
      <c r="F826" s="640"/>
      <c r="G826" s="640"/>
      <c r="H826" s="640"/>
      <c r="I826" s="640"/>
      <c r="J826" s="640"/>
      <c r="K826" s="14" t="s">
        <v>453</v>
      </c>
      <c r="L826" s="14"/>
      <c r="M826" s="12"/>
      <c r="N826" s="14"/>
      <c r="O826" s="686">
        <v>5112</v>
      </c>
      <c r="P826" s="687"/>
      <c r="Q826" s="12"/>
      <c r="R826" s="555"/>
      <c r="S826" s="555"/>
      <c r="T826" s="555"/>
      <c r="U826" s="555"/>
      <c r="V826" s="14"/>
      <c r="W826" s="14"/>
      <c r="X826" s="14"/>
      <c r="Y826" s="14"/>
      <c r="Z826" s="14"/>
      <c r="AA826" s="14"/>
      <c r="AB826" s="14"/>
      <c r="AC826" s="14"/>
      <c r="AD826" s="14"/>
      <c r="AE826" s="14"/>
      <c r="AF826" s="14"/>
      <c r="AG826" s="14"/>
      <c r="AH826" s="14"/>
      <c r="AI826" s="14"/>
      <c r="AJ826" s="14"/>
      <c r="AK826" s="124"/>
      <c r="CT826" s="14"/>
      <c r="CU826" s="14"/>
      <c r="CV826" s="14"/>
      <c r="CW826" s="14"/>
      <c r="CX826" s="14"/>
    </row>
    <row r="827" spans="1:102" s="13" customFormat="1" ht="13.5" customHeight="1">
      <c r="A827" s="165"/>
      <c r="B827" s="640"/>
      <c r="C827" s="640"/>
      <c r="D827" s="640"/>
      <c r="E827" s="640"/>
      <c r="F827" s="640"/>
      <c r="G827" s="640"/>
      <c r="H827" s="640"/>
      <c r="I827" s="640"/>
      <c r="J827" s="640"/>
      <c r="K827" s="14" t="s">
        <v>366</v>
      </c>
      <c r="L827" s="14"/>
      <c r="M827" s="12"/>
      <c r="N827" s="14"/>
      <c r="O827" s="686">
        <v>5142</v>
      </c>
      <c r="P827" s="687"/>
      <c r="Q827" s="12"/>
      <c r="R827" s="555"/>
      <c r="S827" s="555"/>
      <c r="T827" s="555"/>
      <c r="U827" s="555"/>
      <c r="V827" s="306"/>
      <c r="W827" s="786">
        <f>R826-R827</f>
        <v>0</v>
      </c>
      <c r="X827" s="786"/>
      <c r="Y827" s="786"/>
      <c r="Z827" s="786"/>
      <c r="AA827" s="306"/>
      <c r="AB827" s="555"/>
      <c r="AC827" s="555"/>
      <c r="AD827" s="555"/>
      <c r="AE827" s="555"/>
      <c r="AF827" s="306"/>
      <c r="AG827" s="734">
        <f>+W827-AB827</f>
        <v>0</v>
      </c>
      <c r="AH827" s="734"/>
      <c r="AI827" s="734"/>
      <c r="AJ827" s="734"/>
      <c r="AK827" s="124"/>
      <c r="CT827" s="14"/>
      <c r="CU827" s="14"/>
      <c r="CV827" s="14"/>
      <c r="CW827" s="14"/>
      <c r="CX827" s="14"/>
    </row>
    <row r="828" spans="1:102" s="13" customFormat="1" ht="3.75" customHeight="1">
      <c r="A828" s="165"/>
      <c r="B828" s="12"/>
      <c r="C828" s="12"/>
      <c r="D828" s="12"/>
      <c r="E828" s="12"/>
      <c r="F828" s="12"/>
      <c r="G828" s="12"/>
      <c r="H828" s="12"/>
      <c r="I828" s="12"/>
      <c r="J828" s="12"/>
      <c r="K828" s="14"/>
      <c r="L828" s="14"/>
      <c r="M828" s="12"/>
      <c r="N828" s="14"/>
      <c r="Q828" s="12"/>
      <c r="R828" s="309"/>
      <c r="S828" s="309"/>
      <c r="T828" s="309"/>
      <c r="U828" s="309"/>
      <c r="V828" s="309"/>
      <c r="W828" s="309"/>
      <c r="X828" s="309"/>
      <c r="Y828" s="309"/>
      <c r="Z828" s="309"/>
      <c r="AA828" s="309"/>
      <c r="AB828" s="309"/>
      <c r="AC828" s="309"/>
      <c r="AD828" s="309"/>
      <c r="AE828" s="309"/>
      <c r="AF828" s="309"/>
      <c r="AG828" s="310"/>
      <c r="AH828" s="310"/>
      <c r="AI828" s="310"/>
      <c r="AJ828" s="310"/>
      <c r="AK828" s="124"/>
      <c r="CT828" s="14"/>
      <c r="CU828" s="14"/>
      <c r="CV828" s="14"/>
      <c r="CW828" s="14"/>
      <c r="CX828" s="14"/>
    </row>
    <row r="829" spans="1:102" s="13" customFormat="1" ht="13.5" customHeight="1">
      <c r="A829" s="165" t="s">
        <v>85</v>
      </c>
      <c r="B829" s="640" t="s">
        <v>456</v>
      </c>
      <c r="C829" s="640"/>
      <c r="D829" s="640"/>
      <c r="E829" s="640"/>
      <c r="F829" s="640"/>
      <c r="G829" s="640"/>
      <c r="H829" s="640"/>
      <c r="I829" s="640"/>
      <c r="J829" s="640"/>
      <c r="K829" s="14" t="s">
        <v>453</v>
      </c>
      <c r="L829" s="14"/>
      <c r="M829" s="12"/>
      <c r="N829" s="14"/>
      <c r="O829" s="686">
        <v>5113</v>
      </c>
      <c r="P829" s="687"/>
      <c r="Q829" s="12"/>
      <c r="R829" s="555"/>
      <c r="S829" s="555"/>
      <c r="T829" s="555"/>
      <c r="U829" s="555"/>
      <c r="V829" s="14"/>
      <c r="W829" s="14"/>
      <c r="X829" s="14"/>
      <c r="Y829" s="14"/>
      <c r="Z829" s="14"/>
      <c r="AA829" s="14"/>
      <c r="AB829" s="14"/>
      <c r="AC829" s="14"/>
      <c r="AD829" s="14"/>
      <c r="AE829" s="14"/>
      <c r="AF829" s="14"/>
      <c r="AG829" s="14"/>
      <c r="AH829" s="14"/>
      <c r="AI829" s="14"/>
      <c r="AJ829" s="14"/>
      <c r="AK829" s="124"/>
      <c r="CT829" s="14"/>
      <c r="CU829" s="14"/>
      <c r="CV829" s="14"/>
      <c r="CW829" s="14"/>
      <c r="CX829" s="14"/>
    </row>
    <row r="830" spans="1:102" s="13" customFormat="1" ht="13.5" customHeight="1">
      <c r="A830" s="165"/>
      <c r="B830" s="640"/>
      <c r="C830" s="640"/>
      <c r="D830" s="640"/>
      <c r="E830" s="640"/>
      <c r="F830" s="640"/>
      <c r="G830" s="640"/>
      <c r="H830" s="640"/>
      <c r="I830" s="640"/>
      <c r="J830" s="640"/>
      <c r="K830" s="14" t="s">
        <v>366</v>
      </c>
      <c r="L830" s="14"/>
      <c r="M830" s="12"/>
      <c r="N830" s="14"/>
      <c r="O830" s="686">
        <v>5143</v>
      </c>
      <c r="P830" s="687"/>
      <c r="Q830" s="12"/>
      <c r="R830" s="555"/>
      <c r="S830" s="555"/>
      <c r="T830" s="555"/>
      <c r="U830" s="555"/>
      <c r="V830" s="306"/>
      <c r="W830" s="786">
        <f>R829-R830</f>
        <v>0</v>
      </c>
      <c r="X830" s="786"/>
      <c r="Y830" s="786"/>
      <c r="Z830" s="786"/>
      <c r="AA830" s="306"/>
      <c r="AB830" s="555"/>
      <c r="AC830" s="555"/>
      <c r="AD830" s="555"/>
      <c r="AE830" s="555"/>
      <c r="AF830" s="306"/>
      <c r="AG830" s="734">
        <f>+W830-AB830</f>
        <v>0</v>
      </c>
      <c r="AH830" s="734"/>
      <c r="AI830" s="734"/>
      <c r="AJ830" s="734"/>
      <c r="AK830" s="124"/>
      <c r="CT830" s="14"/>
      <c r="CU830" s="14"/>
      <c r="CV830" s="14"/>
      <c r="CW830" s="14"/>
      <c r="CX830" s="14"/>
    </row>
    <row r="831" spans="1:102" s="13" customFormat="1" ht="3.75" customHeight="1">
      <c r="A831" s="165"/>
      <c r="B831" s="12"/>
      <c r="C831" s="12"/>
      <c r="D831" s="12"/>
      <c r="E831" s="12"/>
      <c r="F831" s="12"/>
      <c r="G831" s="12"/>
      <c r="H831" s="12"/>
      <c r="I831" s="12"/>
      <c r="J831" s="12"/>
      <c r="K831" s="14"/>
      <c r="L831" s="14"/>
      <c r="M831" s="12"/>
      <c r="N831" s="14"/>
      <c r="Q831" s="12"/>
      <c r="R831" s="309"/>
      <c r="S831" s="309"/>
      <c r="T831" s="309"/>
      <c r="U831" s="309"/>
      <c r="V831" s="309"/>
      <c r="W831" s="309"/>
      <c r="X831" s="309"/>
      <c r="Y831" s="309"/>
      <c r="Z831" s="309"/>
      <c r="AA831" s="309"/>
      <c r="AB831" s="309"/>
      <c r="AC831" s="309"/>
      <c r="AD831" s="309"/>
      <c r="AE831" s="309"/>
      <c r="AF831" s="309"/>
      <c r="AG831" s="310"/>
      <c r="AH831" s="310"/>
      <c r="AI831" s="310"/>
      <c r="AJ831" s="310"/>
      <c r="AK831" s="124"/>
      <c r="CT831" s="14"/>
      <c r="CU831" s="14"/>
      <c r="CV831" s="14"/>
      <c r="CW831" s="14"/>
      <c r="CX831" s="14"/>
    </row>
    <row r="832" spans="1:102" s="13" customFormat="1" ht="13.5" customHeight="1">
      <c r="A832" s="165" t="s">
        <v>88</v>
      </c>
      <c r="B832" s="787" t="s">
        <v>457</v>
      </c>
      <c r="C832" s="787"/>
      <c r="D832" s="787"/>
      <c r="E832" s="787"/>
      <c r="F832" s="787"/>
      <c r="G832" s="787"/>
      <c r="H832" s="787"/>
      <c r="I832" s="787"/>
      <c r="J832" s="787"/>
      <c r="K832" s="14"/>
      <c r="L832" s="14"/>
      <c r="M832" s="172"/>
      <c r="N832" s="14"/>
      <c r="Q832" s="172"/>
      <c r="R832" s="309"/>
      <c r="S832" s="309"/>
      <c r="T832" s="309"/>
      <c r="U832" s="309"/>
      <c r="V832" s="309"/>
      <c r="W832" s="309"/>
      <c r="X832" s="309"/>
      <c r="Y832" s="309"/>
      <c r="Z832" s="309"/>
      <c r="AA832" s="309"/>
      <c r="AB832" s="309"/>
      <c r="AC832" s="309"/>
      <c r="AD832" s="309"/>
      <c r="AE832" s="309"/>
      <c r="AF832" s="309"/>
      <c r="AG832" s="310"/>
      <c r="AH832" s="310"/>
      <c r="AI832" s="310"/>
      <c r="AJ832" s="310"/>
      <c r="AK832" s="124"/>
      <c r="CT832" s="14"/>
      <c r="CU832" s="14"/>
      <c r="CV832" s="14"/>
      <c r="CW832" s="14"/>
      <c r="CX832" s="14"/>
    </row>
    <row r="833" spans="1:102" s="13" customFormat="1" ht="13.5" customHeight="1">
      <c r="A833" s="165"/>
      <c r="B833" s="787"/>
      <c r="C833" s="787"/>
      <c r="D833" s="787"/>
      <c r="E833" s="787"/>
      <c r="F833" s="787"/>
      <c r="G833" s="787"/>
      <c r="H833" s="787"/>
      <c r="I833" s="787"/>
      <c r="J833" s="787"/>
      <c r="K833" s="14" t="s">
        <v>453</v>
      </c>
      <c r="L833" s="14"/>
      <c r="M833" s="172"/>
      <c r="N833" s="14"/>
      <c r="O833" s="686">
        <v>5116</v>
      </c>
      <c r="P833" s="687"/>
      <c r="Q833" s="172"/>
      <c r="R833" s="555"/>
      <c r="S833" s="555"/>
      <c r="T833" s="555"/>
      <c r="U833" s="555"/>
      <c r="V833" s="14"/>
      <c r="W833" s="14"/>
      <c r="X833" s="14"/>
      <c r="Y833" s="14"/>
      <c r="Z833" s="14"/>
      <c r="AA833" s="14"/>
      <c r="AB833" s="14"/>
      <c r="AC833" s="14"/>
      <c r="AD833" s="14"/>
      <c r="AE833" s="14"/>
      <c r="AF833" s="14"/>
      <c r="AG833" s="14"/>
      <c r="AH833" s="14"/>
      <c r="AI833" s="14"/>
      <c r="AJ833" s="14"/>
      <c r="AK833" s="124"/>
      <c r="CT833" s="14"/>
      <c r="CU833" s="14"/>
      <c r="CV833" s="14"/>
      <c r="CW833" s="14"/>
      <c r="CX833" s="14"/>
    </row>
    <row r="834" spans="1:102" s="13" customFormat="1" ht="13.5" customHeight="1">
      <c r="A834" s="165"/>
      <c r="B834" s="787"/>
      <c r="C834" s="787"/>
      <c r="D834" s="787"/>
      <c r="E834" s="787"/>
      <c r="F834" s="787"/>
      <c r="G834" s="787"/>
      <c r="H834" s="787"/>
      <c r="I834" s="787"/>
      <c r="J834" s="787"/>
      <c r="K834" s="14" t="s">
        <v>366</v>
      </c>
      <c r="L834" s="14"/>
      <c r="M834" s="172"/>
      <c r="N834" s="14"/>
      <c r="O834" s="686">
        <v>5146</v>
      </c>
      <c r="P834" s="687"/>
      <c r="Q834" s="172"/>
      <c r="R834" s="555"/>
      <c r="S834" s="555"/>
      <c r="T834" s="555"/>
      <c r="U834" s="555"/>
      <c r="V834" s="306"/>
      <c r="W834" s="786">
        <f>R833-R834</f>
        <v>0</v>
      </c>
      <c r="X834" s="786"/>
      <c r="Y834" s="786"/>
      <c r="Z834" s="786"/>
      <c r="AA834" s="306"/>
      <c r="AB834" s="555"/>
      <c r="AC834" s="555"/>
      <c r="AD834" s="555"/>
      <c r="AE834" s="555"/>
      <c r="AF834" s="306"/>
      <c r="AG834" s="734">
        <f>+W834-AB834</f>
        <v>0</v>
      </c>
      <c r="AH834" s="734"/>
      <c r="AI834" s="734"/>
      <c r="AJ834" s="734"/>
      <c r="AK834" s="124"/>
      <c r="CT834" s="14"/>
      <c r="CU834" s="14"/>
      <c r="CV834" s="14"/>
      <c r="CW834" s="14"/>
      <c r="CX834" s="14"/>
    </row>
    <row r="835" spans="1:102" s="13" customFormat="1" ht="3.75" customHeight="1">
      <c r="A835" s="165"/>
      <c r="B835" s="156"/>
      <c r="C835" s="156"/>
      <c r="D835" s="156"/>
      <c r="E835" s="156"/>
      <c r="F835" s="156"/>
      <c r="G835" s="156"/>
      <c r="H835" s="156"/>
      <c r="I835" s="156"/>
      <c r="J835" s="156"/>
      <c r="K835" s="14"/>
      <c r="L835" s="14"/>
      <c r="M835" s="156"/>
      <c r="N835" s="14"/>
      <c r="Q835" s="156"/>
      <c r="R835" s="309"/>
      <c r="S835" s="309"/>
      <c r="T835" s="309"/>
      <c r="U835" s="309"/>
      <c r="V835" s="309"/>
      <c r="W835" s="309"/>
      <c r="X835" s="309"/>
      <c r="Y835" s="309"/>
      <c r="Z835" s="309"/>
      <c r="AA835" s="309"/>
      <c r="AB835" s="309"/>
      <c r="AC835" s="309"/>
      <c r="AD835" s="309"/>
      <c r="AE835" s="309"/>
      <c r="AF835" s="309"/>
      <c r="AG835" s="310"/>
      <c r="AH835" s="310"/>
      <c r="AI835" s="310"/>
      <c r="AJ835" s="310"/>
      <c r="AK835" s="124"/>
      <c r="CT835" s="14"/>
      <c r="CU835" s="14"/>
      <c r="CV835" s="14"/>
      <c r="CW835" s="14"/>
      <c r="CX835" s="14"/>
    </row>
    <row r="836" spans="1:102" s="13" customFormat="1" ht="18" customHeight="1">
      <c r="A836" s="165" t="s">
        <v>98</v>
      </c>
      <c r="B836" s="787" t="s">
        <v>458</v>
      </c>
      <c r="C836" s="787"/>
      <c r="D836" s="787"/>
      <c r="E836" s="787"/>
      <c r="F836" s="787"/>
      <c r="G836" s="787"/>
      <c r="H836" s="787"/>
      <c r="I836" s="787"/>
      <c r="J836" s="787"/>
      <c r="K836" s="14"/>
      <c r="L836" s="14"/>
      <c r="M836" s="311"/>
      <c r="N836" s="14"/>
      <c r="Q836" s="311"/>
      <c r="R836" s="309"/>
      <c r="S836" s="309"/>
      <c r="T836" s="309"/>
      <c r="U836" s="309"/>
      <c r="V836" s="309"/>
      <c r="W836" s="309"/>
      <c r="X836" s="309"/>
      <c r="Y836" s="309"/>
      <c r="Z836" s="309"/>
      <c r="AA836" s="309"/>
      <c r="AB836" s="309"/>
      <c r="AC836" s="309"/>
      <c r="AD836" s="309"/>
      <c r="AE836" s="309"/>
      <c r="AF836" s="309"/>
      <c r="AG836" s="310"/>
      <c r="AH836" s="310"/>
      <c r="AI836" s="310"/>
      <c r="AJ836" s="310"/>
      <c r="AK836" s="124"/>
      <c r="CT836" s="14"/>
      <c r="CU836" s="14"/>
      <c r="CV836" s="14"/>
      <c r="CW836" s="14"/>
      <c r="CX836" s="14"/>
    </row>
    <row r="837" spans="1:102" s="13" customFormat="1" ht="18" customHeight="1">
      <c r="A837" s="165"/>
      <c r="B837" s="787"/>
      <c r="C837" s="787"/>
      <c r="D837" s="787"/>
      <c r="E837" s="787"/>
      <c r="F837" s="787"/>
      <c r="G837" s="787"/>
      <c r="H837" s="787"/>
      <c r="I837" s="787"/>
      <c r="J837" s="787"/>
      <c r="K837" s="14"/>
      <c r="L837" s="14"/>
      <c r="M837" s="311"/>
      <c r="N837" s="14"/>
      <c r="O837" s="686">
        <v>5117</v>
      </c>
      <c r="P837" s="687"/>
      <c r="Q837" s="311"/>
      <c r="R837" s="555"/>
      <c r="S837" s="555"/>
      <c r="T837" s="555"/>
      <c r="U837" s="555"/>
      <c r="V837" s="306"/>
      <c r="W837" s="555"/>
      <c r="X837" s="555"/>
      <c r="Y837" s="555"/>
      <c r="Z837" s="555"/>
      <c r="AA837" s="306"/>
      <c r="AB837" s="555"/>
      <c r="AC837" s="555"/>
      <c r="AD837" s="555"/>
      <c r="AE837" s="555"/>
      <c r="AF837" s="306"/>
      <c r="AG837" s="734">
        <f>+W837-AB837</f>
        <v>0</v>
      </c>
      <c r="AH837" s="734"/>
      <c r="AI837" s="734"/>
      <c r="AJ837" s="734"/>
      <c r="AK837" s="124"/>
      <c r="CT837" s="14"/>
      <c r="CU837" s="14"/>
      <c r="CV837" s="14"/>
      <c r="CW837" s="14"/>
      <c r="CX837" s="14"/>
    </row>
    <row r="838" spans="1:102" s="13" customFormat="1" ht="3.75" customHeight="1">
      <c r="A838" s="165"/>
      <c r="B838" s="156"/>
      <c r="C838" s="156"/>
      <c r="D838" s="156"/>
      <c r="E838" s="156"/>
      <c r="F838" s="156"/>
      <c r="G838" s="156"/>
      <c r="H838" s="156"/>
      <c r="I838" s="156"/>
      <c r="J838" s="156"/>
      <c r="K838" s="14"/>
      <c r="L838" s="14"/>
      <c r="M838" s="156"/>
      <c r="N838" s="14"/>
      <c r="Q838" s="156"/>
      <c r="R838" s="309"/>
      <c r="S838" s="309"/>
      <c r="T838" s="309"/>
      <c r="U838" s="309"/>
      <c r="V838" s="309"/>
      <c r="W838" s="309"/>
      <c r="X838" s="309"/>
      <c r="Y838" s="309"/>
      <c r="Z838" s="309"/>
      <c r="AA838" s="309"/>
      <c r="AB838" s="309"/>
      <c r="AC838" s="309"/>
      <c r="AD838" s="309"/>
      <c r="AE838" s="309"/>
      <c r="AF838" s="309"/>
      <c r="AG838" s="310"/>
      <c r="AH838" s="310"/>
      <c r="AI838" s="310"/>
      <c r="AJ838" s="310"/>
      <c r="AK838" s="124"/>
      <c r="CT838" s="14"/>
      <c r="CU838" s="14"/>
      <c r="CV838" s="14"/>
      <c r="CW838" s="14"/>
      <c r="CX838" s="14"/>
    </row>
    <row r="839" spans="1:102" s="13" customFormat="1" ht="18.75" customHeight="1">
      <c r="A839" s="165" t="s">
        <v>101</v>
      </c>
      <c r="B839" s="673" t="s">
        <v>459</v>
      </c>
      <c r="C839" s="673"/>
      <c r="D839" s="673"/>
      <c r="E839" s="673"/>
      <c r="F839" s="673"/>
      <c r="G839" s="673"/>
      <c r="H839" s="673"/>
      <c r="I839" s="673"/>
      <c r="J839" s="673"/>
      <c r="K839" s="14"/>
      <c r="L839" s="14"/>
      <c r="M839" s="312"/>
      <c r="N839" s="14"/>
      <c r="Q839" s="312"/>
      <c r="R839" s="309"/>
      <c r="S839" s="309"/>
      <c r="T839" s="309"/>
      <c r="U839" s="309"/>
      <c r="V839" s="309"/>
      <c r="W839" s="309"/>
      <c r="X839" s="309"/>
      <c r="Y839" s="309"/>
      <c r="Z839" s="309"/>
      <c r="AA839" s="309"/>
      <c r="AB839" s="309"/>
      <c r="AC839" s="309"/>
      <c r="AD839" s="309"/>
      <c r="AE839" s="309"/>
      <c r="AF839" s="309"/>
      <c r="AG839" s="310"/>
      <c r="AH839" s="310"/>
      <c r="AI839" s="310"/>
      <c r="AJ839" s="310"/>
      <c r="AK839" s="124"/>
      <c r="CT839" s="14"/>
      <c r="CU839" s="14"/>
      <c r="CV839" s="14"/>
      <c r="CW839" s="14"/>
      <c r="CX839" s="14"/>
    </row>
    <row r="840" spans="1:102" s="13" customFormat="1" ht="18.75" customHeight="1">
      <c r="A840" s="165"/>
      <c r="B840" s="673"/>
      <c r="C840" s="673"/>
      <c r="D840" s="673"/>
      <c r="E840" s="673"/>
      <c r="F840" s="673"/>
      <c r="G840" s="673"/>
      <c r="H840" s="673"/>
      <c r="I840" s="673"/>
      <c r="J840" s="673"/>
      <c r="K840" s="14"/>
      <c r="L840" s="14"/>
      <c r="M840" s="312"/>
      <c r="N840" s="14"/>
      <c r="Q840" s="312"/>
      <c r="R840" s="309"/>
      <c r="S840" s="309"/>
      <c r="T840" s="309"/>
      <c r="U840" s="309"/>
      <c r="V840" s="309"/>
      <c r="W840" s="309"/>
      <c r="X840" s="309"/>
      <c r="Y840" s="309"/>
      <c r="Z840" s="309"/>
      <c r="AA840" s="309"/>
      <c r="AB840" s="309"/>
      <c r="AC840" s="309"/>
      <c r="AD840" s="309"/>
      <c r="AE840" s="309"/>
      <c r="AF840" s="309"/>
      <c r="AG840" s="310"/>
      <c r="AH840" s="310"/>
      <c r="AI840" s="310"/>
      <c r="AJ840" s="310"/>
      <c r="AK840" s="124"/>
      <c r="CT840" s="14"/>
      <c r="CU840" s="14"/>
      <c r="CV840" s="14"/>
      <c r="CW840" s="14"/>
      <c r="CX840" s="14"/>
    </row>
    <row r="841" spans="1:102" s="13" customFormat="1" ht="18.75" customHeight="1">
      <c r="A841" s="165"/>
      <c r="B841" s="673"/>
      <c r="C841" s="673"/>
      <c r="D841" s="673"/>
      <c r="E841" s="673"/>
      <c r="F841" s="673"/>
      <c r="G841" s="673"/>
      <c r="H841" s="673"/>
      <c r="I841" s="673"/>
      <c r="J841" s="673"/>
      <c r="K841" s="14"/>
      <c r="L841" s="14"/>
      <c r="M841" s="312"/>
      <c r="N841" s="14"/>
      <c r="O841" s="14"/>
      <c r="P841" s="14"/>
      <c r="Q841" s="312"/>
      <c r="R841" s="14"/>
      <c r="S841" s="14"/>
      <c r="T841" s="14"/>
      <c r="U841" s="14"/>
      <c r="V841" s="14"/>
      <c r="W841" s="14"/>
      <c r="X841" s="14"/>
      <c r="Y841" s="14"/>
      <c r="Z841" s="14"/>
      <c r="AA841" s="14"/>
      <c r="AB841" s="14"/>
      <c r="AC841" s="14"/>
      <c r="AD841" s="14"/>
      <c r="AE841" s="14"/>
      <c r="AF841" s="14"/>
      <c r="AG841" s="14"/>
      <c r="AH841" s="14"/>
      <c r="AI841" s="14"/>
      <c r="AJ841" s="14"/>
      <c r="AK841" s="124"/>
      <c r="CT841" s="14"/>
      <c r="CU841" s="14"/>
      <c r="CV841" s="14"/>
      <c r="CW841" s="14"/>
      <c r="CX841" s="14"/>
    </row>
    <row r="842" spans="1:102" s="13" customFormat="1" ht="18.75" customHeight="1">
      <c r="A842" s="165"/>
      <c r="B842" s="673"/>
      <c r="C842" s="673"/>
      <c r="D842" s="673"/>
      <c r="E842" s="673"/>
      <c r="F842" s="673"/>
      <c r="G842" s="673"/>
      <c r="H842" s="673"/>
      <c r="I842" s="673"/>
      <c r="J842" s="673"/>
      <c r="K842" s="14"/>
      <c r="L842" s="14"/>
      <c r="M842" s="312"/>
      <c r="N842" s="14"/>
      <c r="O842" s="22"/>
      <c r="P842" s="22"/>
      <c r="Q842" s="312"/>
      <c r="R842" s="313"/>
      <c r="S842" s="313"/>
      <c r="T842" s="313"/>
      <c r="U842" s="313"/>
      <c r="V842" s="306"/>
      <c r="W842" s="313"/>
      <c r="X842" s="313"/>
      <c r="Y842" s="313"/>
      <c r="Z842" s="313"/>
      <c r="AA842" s="306"/>
      <c r="AB842" s="313"/>
      <c r="AC842" s="313"/>
      <c r="AD842" s="313"/>
      <c r="AE842" s="313"/>
      <c r="AF842" s="306"/>
      <c r="AG842" s="314"/>
      <c r="AH842" s="314"/>
      <c r="AI842" s="314"/>
      <c r="AJ842" s="314"/>
      <c r="AK842" s="124"/>
      <c r="CT842" s="14"/>
      <c r="CU842" s="14"/>
      <c r="CV842" s="14"/>
      <c r="CW842" s="14"/>
      <c r="CX842" s="14"/>
    </row>
    <row r="843" spans="1:102" s="13" customFormat="1" ht="18.75" customHeight="1">
      <c r="A843" s="165"/>
      <c r="B843" s="673"/>
      <c r="C843" s="673"/>
      <c r="D843" s="673"/>
      <c r="E843" s="673"/>
      <c r="F843" s="673"/>
      <c r="G843" s="673"/>
      <c r="H843" s="673"/>
      <c r="I843" s="673"/>
      <c r="J843" s="673"/>
      <c r="K843" s="14"/>
      <c r="L843" s="14"/>
      <c r="M843" s="312"/>
      <c r="N843" s="14"/>
      <c r="O843" s="22"/>
      <c r="P843" s="22"/>
      <c r="Q843" s="312"/>
      <c r="R843" s="313"/>
      <c r="S843" s="313"/>
      <c r="T843" s="313"/>
      <c r="U843" s="313"/>
      <c r="V843" s="306"/>
      <c r="W843" s="313"/>
      <c r="X843" s="313"/>
      <c r="Y843" s="313"/>
      <c r="Z843" s="313"/>
      <c r="AA843" s="306"/>
      <c r="AB843" s="313"/>
      <c r="AC843" s="313"/>
      <c r="AD843" s="313"/>
      <c r="AE843" s="313"/>
      <c r="AF843" s="306"/>
      <c r="AG843" s="314"/>
      <c r="AH843" s="314"/>
      <c r="AI843" s="314"/>
      <c r="AJ843" s="314"/>
      <c r="AK843" s="124"/>
      <c r="CT843" s="14"/>
      <c r="CU843" s="14"/>
      <c r="CV843" s="14"/>
      <c r="CW843" s="14"/>
      <c r="CX843" s="14"/>
    </row>
    <row r="844" spans="1:102" s="13" customFormat="1" ht="18.75" customHeight="1">
      <c r="A844" s="165"/>
      <c r="B844" s="673"/>
      <c r="C844" s="673"/>
      <c r="D844" s="673"/>
      <c r="E844" s="673"/>
      <c r="F844" s="673"/>
      <c r="G844" s="673"/>
      <c r="H844" s="673"/>
      <c r="I844" s="673"/>
      <c r="J844" s="673"/>
      <c r="K844" s="14"/>
      <c r="L844" s="14"/>
      <c r="M844" s="312"/>
      <c r="N844" s="14"/>
      <c r="O844" s="686">
        <v>5125</v>
      </c>
      <c r="P844" s="687"/>
      <c r="Q844" s="312"/>
      <c r="R844" s="555"/>
      <c r="S844" s="555"/>
      <c r="T844" s="555"/>
      <c r="U844" s="555"/>
      <c r="V844" s="306"/>
      <c r="W844" s="555"/>
      <c r="X844" s="555"/>
      <c r="Y844" s="555"/>
      <c r="Z844" s="555"/>
      <c r="AA844" s="306"/>
      <c r="AB844" s="555"/>
      <c r="AC844" s="555"/>
      <c r="AD844" s="555"/>
      <c r="AE844" s="555"/>
      <c r="AF844" s="306"/>
      <c r="AG844" s="734">
        <f>+W844-AB844</f>
        <v>0</v>
      </c>
      <c r="AH844" s="734"/>
      <c r="AI844" s="734"/>
      <c r="AJ844" s="734"/>
      <c r="AK844" s="124"/>
      <c r="CT844" s="14"/>
      <c r="CU844" s="14"/>
      <c r="CV844" s="14"/>
      <c r="CW844" s="14"/>
      <c r="CX844" s="14"/>
    </row>
    <row r="845" spans="1:102" s="24" customFormat="1" ht="3.75" customHeight="1">
      <c r="A845" s="90"/>
      <c r="B845" s="156"/>
      <c r="C845" s="156"/>
      <c r="D845" s="156"/>
      <c r="E845" s="156"/>
      <c r="F845" s="156"/>
      <c r="G845" s="156"/>
      <c r="H845" s="156"/>
      <c r="I845" s="156"/>
      <c r="J845" s="156"/>
      <c r="K845" s="7"/>
      <c r="L845" s="7"/>
      <c r="M845" s="156"/>
      <c r="N845" s="7"/>
      <c r="Q845" s="156"/>
      <c r="R845" s="315"/>
      <c r="S845" s="315"/>
      <c r="T845" s="315"/>
      <c r="U845" s="315"/>
      <c r="V845" s="315"/>
      <c r="W845" s="315"/>
      <c r="X845" s="315"/>
      <c r="Y845" s="315"/>
      <c r="Z845" s="315"/>
      <c r="AA845" s="315"/>
      <c r="AB845" s="315"/>
      <c r="AC845" s="315"/>
      <c r="AD845" s="315"/>
      <c r="AE845" s="315"/>
      <c r="AF845" s="315"/>
      <c r="AG845" s="316"/>
      <c r="AH845" s="316"/>
      <c r="AI845" s="316"/>
      <c r="AJ845" s="316"/>
      <c r="AK845" s="79"/>
      <c r="CT845" s="7"/>
      <c r="CU845" s="7"/>
      <c r="CV845" s="7"/>
      <c r="CW845" s="7"/>
      <c r="CX845" s="7"/>
    </row>
    <row r="846" spans="1:102" s="24" customFormat="1" ht="15.75" customHeight="1">
      <c r="A846" s="90" t="s">
        <v>104</v>
      </c>
      <c r="B846" s="23" t="s">
        <v>460</v>
      </c>
      <c r="C846" s="156"/>
      <c r="D846" s="156"/>
      <c r="E846" s="156"/>
      <c r="F846" s="156"/>
      <c r="G846" s="156"/>
      <c r="H846" s="156"/>
      <c r="I846" s="156"/>
      <c r="J846" s="156"/>
      <c r="K846" s="7" t="s">
        <v>453</v>
      </c>
      <c r="L846" s="7"/>
      <c r="M846" s="156"/>
      <c r="N846" s="7"/>
      <c r="O846" s="686">
        <v>5128</v>
      </c>
      <c r="P846" s="687"/>
      <c r="Q846" s="156"/>
      <c r="R846" s="562"/>
      <c r="S846" s="562"/>
      <c r="T846" s="562"/>
      <c r="U846" s="562"/>
      <c r="V846" s="315"/>
      <c r="W846" s="315"/>
      <c r="X846" s="315"/>
      <c r="Y846" s="315"/>
      <c r="Z846" s="315"/>
      <c r="AA846" s="315"/>
      <c r="AB846" s="315"/>
      <c r="AC846" s="315"/>
      <c r="AD846" s="315"/>
      <c r="AE846" s="315"/>
      <c r="AF846" s="315"/>
      <c r="AG846" s="316"/>
      <c r="AH846" s="316"/>
      <c r="AI846" s="316"/>
      <c r="AJ846" s="316"/>
      <c r="AK846" s="79"/>
      <c r="CT846" s="7"/>
      <c r="CU846" s="7"/>
      <c r="CV846" s="7"/>
      <c r="CW846" s="7"/>
      <c r="CX846" s="7"/>
    </row>
    <row r="847" spans="1:102" s="24" customFormat="1" ht="15.75" customHeight="1">
      <c r="A847" s="7"/>
      <c r="B847" s="7"/>
      <c r="C847" s="23"/>
      <c r="D847" s="23"/>
      <c r="E847" s="23"/>
      <c r="F847" s="23"/>
      <c r="G847" s="23"/>
      <c r="H847" s="23"/>
      <c r="I847" s="23"/>
      <c r="J847" s="23"/>
      <c r="K847" s="7" t="s">
        <v>366</v>
      </c>
      <c r="L847" s="7"/>
      <c r="M847" s="23"/>
      <c r="N847" s="7"/>
      <c r="O847" s="686">
        <v>5158</v>
      </c>
      <c r="P847" s="687"/>
      <c r="Q847" s="23"/>
      <c r="R847" s="562"/>
      <c r="S847" s="562"/>
      <c r="T847" s="562"/>
      <c r="U847" s="562"/>
      <c r="V847" s="317"/>
      <c r="W847" s="561">
        <f>R846-R847</f>
        <v>0</v>
      </c>
      <c r="X847" s="561"/>
      <c r="Y847" s="561"/>
      <c r="Z847" s="561"/>
      <c r="AA847" s="317"/>
      <c r="AB847" s="562"/>
      <c r="AC847" s="562"/>
      <c r="AD847" s="562"/>
      <c r="AE847" s="562"/>
      <c r="AF847" s="317"/>
      <c r="AG847" s="563">
        <f>+W847-AB847</f>
        <v>0</v>
      </c>
      <c r="AH847" s="563"/>
      <c r="AI847" s="563"/>
      <c r="AJ847" s="563"/>
      <c r="AK847" s="79"/>
      <c r="CT847" s="7"/>
      <c r="CU847" s="7"/>
      <c r="CV847" s="7"/>
      <c r="CW847" s="7"/>
      <c r="CX847" s="7"/>
    </row>
    <row r="848" spans="1:102" s="24" customFormat="1" ht="3.75" customHeight="1">
      <c r="A848" s="90"/>
      <c r="B848" s="23"/>
      <c r="C848" s="23"/>
      <c r="D848" s="23"/>
      <c r="E848" s="23"/>
      <c r="F848" s="23"/>
      <c r="G848" s="23"/>
      <c r="H848" s="23"/>
      <c r="I848" s="23"/>
      <c r="J848" s="23"/>
      <c r="K848" s="23"/>
      <c r="L848" s="23"/>
      <c r="M848" s="23"/>
      <c r="N848" s="23"/>
      <c r="O848" s="23"/>
      <c r="P848" s="23"/>
      <c r="Q848" s="23"/>
      <c r="R848" s="23"/>
      <c r="S848" s="23"/>
      <c r="AF848" s="49"/>
      <c r="AG848" s="49"/>
      <c r="AH848" s="49"/>
      <c r="AI848" s="49"/>
      <c r="AJ848" s="49"/>
      <c r="AK848" s="79"/>
      <c r="CT848" s="7"/>
      <c r="CU848" s="7"/>
      <c r="CV848" s="7"/>
      <c r="CW848" s="7"/>
      <c r="CX848" s="7"/>
    </row>
    <row r="849" spans="1:102" s="24" customFormat="1" ht="18" customHeight="1">
      <c r="A849" s="284" t="s">
        <v>107</v>
      </c>
      <c r="B849" s="106" t="s">
        <v>638</v>
      </c>
      <c r="C849" s="106"/>
      <c r="D849" s="106"/>
      <c r="E849" s="106"/>
      <c r="F849" s="106"/>
      <c r="G849" s="106"/>
      <c r="H849" s="106"/>
      <c r="I849" s="106"/>
      <c r="J849" s="106"/>
      <c r="K849" s="106"/>
      <c r="L849" s="106"/>
      <c r="M849" s="106"/>
      <c r="N849" s="106"/>
      <c r="O849" s="704">
        <v>5129</v>
      </c>
      <c r="P849" s="705"/>
      <c r="Q849" s="106"/>
      <c r="R849" s="106"/>
      <c r="S849" s="106"/>
      <c r="T849" s="106"/>
      <c r="U849" s="106"/>
      <c r="V849" s="106"/>
      <c r="W849" s="563">
        <f>SUM(W821:Z847)</f>
        <v>0</v>
      </c>
      <c r="X849" s="563"/>
      <c r="Y849" s="563"/>
      <c r="Z849" s="563"/>
      <c r="AA849" s="317"/>
      <c r="AB849" s="563">
        <f>SUM(AB821:AE847)</f>
        <v>0</v>
      </c>
      <c r="AC849" s="563"/>
      <c r="AD849" s="563"/>
      <c r="AE849" s="563"/>
      <c r="AF849" s="317"/>
      <c r="AG849" s="563">
        <f>SUM(AG821:AJ847)</f>
        <v>0</v>
      </c>
      <c r="AH849" s="563"/>
      <c r="AI849" s="563"/>
      <c r="AJ849" s="563"/>
      <c r="AK849" s="79"/>
      <c r="CT849" s="7"/>
      <c r="CU849" s="7"/>
      <c r="CV849" s="7"/>
      <c r="CW849" s="7"/>
      <c r="CX849" s="7"/>
    </row>
    <row r="850" spans="1:102" s="24" customFormat="1" ht="3.75" customHeight="1">
      <c r="A850" s="90"/>
      <c r="B850" s="23"/>
      <c r="C850" s="23"/>
      <c r="D850" s="23"/>
      <c r="E850" s="23"/>
      <c r="F850" s="23"/>
      <c r="G850" s="23"/>
      <c r="H850" s="23"/>
      <c r="I850" s="23"/>
      <c r="J850" s="23"/>
      <c r="K850" s="23"/>
      <c r="L850" s="23"/>
      <c r="M850" s="23"/>
      <c r="N850" s="23"/>
      <c r="O850" s="23"/>
      <c r="P850" s="23"/>
      <c r="Q850" s="23"/>
      <c r="R850" s="23"/>
      <c r="S850" s="23"/>
      <c r="T850" s="49"/>
      <c r="U850" s="49"/>
      <c r="V850" s="49"/>
      <c r="W850" s="49"/>
      <c r="X850" s="49"/>
      <c r="Y850" s="49"/>
      <c r="Z850" s="49"/>
      <c r="AA850" s="49"/>
      <c r="AB850" s="49"/>
      <c r="AC850" s="49"/>
      <c r="AD850" s="49"/>
      <c r="AE850" s="49"/>
      <c r="AF850" s="49"/>
      <c r="AG850" s="49"/>
      <c r="AH850" s="49"/>
      <c r="AI850" s="49"/>
      <c r="AJ850" s="49"/>
      <c r="AK850" s="79"/>
      <c r="CT850" s="7"/>
      <c r="CU850" s="7"/>
      <c r="CV850" s="7"/>
      <c r="CW850" s="7"/>
      <c r="CX850" s="7"/>
    </row>
    <row r="851" spans="1:102" s="24" customFormat="1" ht="18" customHeight="1">
      <c r="A851" s="90" t="s">
        <v>109</v>
      </c>
      <c r="B851" s="673" t="s">
        <v>461</v>
      </c>
      <c r="C851" s="673"/>
      <c r="D851" s="673"/>
      <c r="E851" s="673"/>
      <c r="F851" s="673"/>
      <c r="G851" s="673"/>
      <c r="H851" s="673"/>
      <c r="I851" s="673"/>
      <c r="J851" s="673"/>
      <c r="K851" s="673"/>
      <c r="L851" s="673"/>
      <c r="M851" s="673"/>
      <c r="N851" s="673"/>
      <c r="O851" s="311"/>
      <c r="P851" s="311"/>
      <c r="Q851" s="311"/>
      <c r="R851" s="311"/>
      <c r="S851" s="311"/>
      <c r="T851" s="311"/>
      <c r="U851" s="311"/>
      <c r="V851" s="311"/>
      <c r="W851" s="311"/>
      <c r="X851" s="311"/>
      <c r="Y851" s="23"/>
      <c r="Z851" s="23"/>
      <c r="AA851" s="23"/>
      <c r="AB851" s="23"/>
      <c r="AC851" s="23"/>
      <c r="AD851" s="23"/>
      <c r="AE851" s="23"/>
      <c r="AF851" s="49"/>
      <c r="AG851" s="49"/>
      <c r="AH851" s="49"/>
      <c r="AI851" s="49"/>
      <c r="AJ851" s="49"/>
      <c r="AK851" s="79"/>
      <c r="CT851" s="7"/>
      <c r="CU851" s="7"/>
      <c r="CV851" s="7"/>
      <c r="CW851" s="7"/>
      <c r="CX851" s="7"/>
    </row>
    <row r="852" spans="1:102" s="24" customFormat="1" ht="18" customHeight="1">
      <c r="A852" s="90"/>
      <c r="B852" s="673"/>
      <c r="C852" s="673"/>
      <c r="D852" s="673"/>
      <c r="E852" s="673"/>
      <c r="F852" s="673"/>
      <c r="G852" s="673"/>
      <c r="H852" s="673"/>
      <c r="I852" s="673"/>
      <c r="J852" s="673"/>
      <c r="K852" s="673"/>
      <c r="L852" s="673"/>
      <c r="M852" s="673"/>
      <c r="N852" s="673"/>
      <c r="O852" s="311"/>
      <c r="P852" s="311"/>
      <c r="Q852" s="311"/>
      <c r="R852" s="311"/>
      <c r="S852" s="311"/>
      <c r="T852" s="311"/>
      <c r="U852" s="311"/>
      <c r="V852" s="311"/>
      <c r="W852" s="311"/>
      <c r="X852" s="311"/>
      <c r="Y852" s="23"/>
      <c r="Z852" s="23"/>
      <c r="AA852" s="23"/>
      <c r="AB852" s="23"/>
      <c r="AC852" s="23"/>
      <c r="AD852" s="7"/>
      <c r="AE852" s="7"/>
      <c r="AF852" s="49"/>
      <c r="AG852" s="7"/>
      <c r="AH852" s="7"/>
      <c r="AI852" s="7"/>
      <c r="AJ852" s="7"/>
      <c r="AK852" s="79"/>
      <c r="CT852" s="7"/>
      <c r="CU852" s="7"/>
      <c r="CV852" s="7"/>
      <c r="CW852" s="7"/>
      <c r="CX852" s="7"/>
    </row>
    <row r="853" spans="1:102" s="24" customFormat="1" ht="18" customHeight="1">
      <c r="A853" s="90"/>
      <c r="B853" s="673"/>
      <c r="C853" s="673"/>
      <c r="D853" s="673"/>
      <c r="E853" s="673"/>
      <c r="F853" s="673"/>
      <c r="G853" s="673"/>
      <c r="H853" s="673"/>
      <c r="I853" s="673"/>
      <c r="J853" s="673"/>
      <c r="K853" s="673"/>
      <c r="L853" s="673"/>
      <c r="M853" s="673"/>
      <c r="N853" s="673"/>
      <c r="O853" s="686">
        <v>5100</v>
      </c>
      <c r="P853" s="687"/>
      <c r="Q853" s="172"/>
      <c r="R853" s="172"/>
      <c r="S853" s="172"/>
      <c r="T853" s="172"/>
      <c r="U853" s="172"/>
      <c r="V853" s="172"/>
      <c r="W853" s="172"/>
      <c r="X853" s="172"/>
      <c r="Y853" s="23"/>
      <c r="Z853" s="23"/>
      <c r="AA853" s="23"/>
      <c r="AB853" s="23"/>
      <c r="AC853" s="23"/>
      <c r="AD853" s="22"/>
      <c r="AE853" s="22"/>
      <c r="AF853" s="49"/>
      <c r="AG853" s="701"/>
      <c r="AH853" s="701"/>
      <c r="AI853" s="701"/>
      <c r="AJ853" s="701"/>
      <c r="AK853" s="79"/>
      <c r="CT853" s="7"/>
      <c r="CU853" s="7"/>
      <c r="CV853" s="7"/>
      <c r="CW853" s="7"/>
      <c r="CX853" s="7"/>
    </row>
    <row r="854" spans="1:102" s="24" customFormat="1" ht="3.75" customHeight="1">
      <c r="A854" s="90"/>
      <c r="B854" s="172"/>
      <c r="C854" s="172"/>
      <c r="D854" s="172"/>
      <c r="E854" s="172"/>
      <c r="F854" s="172"/>
      <c r="G854" s="172"/>
      <c r="H854" s="172"/>
      <c r="I854" s="172"/>
      <c r="J854" s="172"/>
      <c r="K854" s="172"/>
      <c r="L854" s="172"/>
      <c r="M854" s="172"/>
      <c r="N854" s="172"/>
      <c r="O854" s="172"/>
      <c r="P854" s="172"/>
      <c r="Q854" s="172"/>
      <c r="R854" s="172"/>
      <c r="S854" s="172"/>
      <c r="T854" s="172"/>
      <c r="U854" s="172"/>
      <c r="V854" s="172"/>
      <c r="W854" s="172"/>
      <c r="X854" s="172"/>
      <c r="Y854" s="23"/>
      <c r="Z854" s="23"/>
      <c r="AA854" s="23"/>
      <c r="AB854" s="23"/>
      <c r="AC854" s="23"/>
      <c r="AD854" s="23"/>
      <c r="AE854" s="23"/>
      <c r="AF854" s="49"/>
      <c r="AG854" s="11"/>
      <c r="AH854" s="11"/>
      <c r="AI854" s="11"/>
      <c r="AJ854" s="11"/>
      <c r="AK854" s="79"/>
      <c r="CT854" s="7"/>
      <c r="CU854" s="7"/>
      <c r="CV854" s="7"/>
      <c r="CW854" s="7"/>
      <c r="CX854" s="7"/>
    </row>
    <row r="855" spans="1:102" s="24" customFormat="1" ht="18" customHeight="1">
      <c r="A855" s="284" t="s">
        <v>112</v>
      </c>
      <c r="B855" s="788" t="s">
        <v>639</v>
      </c>
      <c r="C855" s="788"/>
      <c r="D855" s="788"/>
      <c r="E855" s="788"/>
      <c r="F855" s="788"/>
      <c r="G855" s="788"/>
      <c r="H855" s="788"/>
      <c r="I855" s="788"/>
      <c r="J855" s="788"/>
      <c r="K855" s="788"/>
      <c r="L855" s="788"/>
      <c r="M855" s="788"/>
      <c r="N855" s="788"/>
      <c r="O855" s="318"/>
      <c r="P855" s="318"/>
      <c r="Q855" s="318"/>
      <c r="R855" s="106"/>
      <c r="S855" s="106"/>
      <c r="T855" s="106"/>
      <c r="U855" s="106"/>
      <c r="V855" s="106"/>
      <c r="W855" s="106"/>
      <c r="X855" s="106"/>
      <c r="Y855" s="106"/>
      <c r="Z855" s="106"/>
      <c r="AA855" s="106"/>
      <c r="AB855" s="106"/>
      <c r="AC855" s="106"/>
      <c r="AD855" s="7"/>
      <c r="AE855" s="7"/>
      <c r="AF855" s="49"/>
      <c r="AG855" s="7"/>
      <c r="AH855" s="7"/>
      <c r="AI855" s="7"/>
      <c r="AJ855" s="7"/>
      <c r="AK855" s="79"/>
      <c r="CT855" s="7"/>
      <c r="CU855" s="7"/>
      <c r="CV855" s="7"/>
      <c r="CW855" s="7"/>
      <c r="CX855" s="7"/>
    </row>
    <row r="856" spans="1:102" s="24" customFormat="1" ht="6" customHeight="1">
      <c r="A856" s="284"/>
      <c r="B856" s="788"/>
      <c r="C856" s="788"/>
      <c r="D856" s="788"/>
      <c r="E856" s="788"/>
      <c r="F856" s="788"/>
      <c r="G856" s="788"/>
      <c r="H856" s="788"/>
      <c r="I856" s="788"/>
      <c r="J856" s="788"/>
      <c r="K856" s="788"/>
      <c r="L856" s="788"/>
      <c r="M856" s="788"/>
      <c r="N856" s="788"/>
      <c r="O856" s="318"/>
      <c r="P856" s="318"/>
      <c r="Q856" s="318"/>
      <c r="R856" s="106"/>
      <c r="S856" s="106"/>
      <c r="T856" s="106"/>
      <c r="U856" s="106"/>
      <c r="V856" s="106"/>
      <c r="W856" s="106"/>
      <c r="X856" s="106"/>
      <c r="Y856" s="106"/>
      <c r="Z856" s="106"/>
      <c r="AA856" s="106"/>
      <c r="AB856" s="106"/>
      <c r="AC856" s="106"/>
      <c r="AD856" s="243"/>
      <c r="AE856" s="243"/>
      <c r="AF856" s="49"/>
      <c r="AG856" s="319"/>
      <c r="AH856" s="119"/>
      <c r="AI856" s="119"/>
      <c r="AJ856" s="119"/>
      <c r="AK856" s="79"/>
      <c r="CT856" s="7"/>
      <c r="CU856" s="7"/>
      <c r="CV856" s="7"/>
      <c r="CW856" s="7"/>
      <c r="CX856" s="7"/>
    </row>
    <row r="857" spans="1:102" s="24" customFormat="1" ht="18" customHeight="1">
      <c r="A857" s="284"/>
      <c r="B857" s="788"/>
      <c r="C857" s="788"/>
      <c r="D857" s="788"/>
      <c r="E857" s="788"/>
      <c r="F857" s="788"/>
      <c r="G857" s="788"/>
      <c r="H857" s="788"/>
      <c r="I857" s="788"/>
      <c r="J857" s="788"/>
      <c r="K857" s="788"/>
      <c r="L857" s="788"/>
      <c r="M857" s="788"/>
      <c r="N857" s="788"/>
      <c r="O857" s="704">
        <v>5199</v>
      </c>
      <c r="P857" s="705"/>
      <c r="Q857" s="318"/>
      <c r="R857" s="106"/>
      <c r="S857" s="106"/>
      <c r="T857" s="106"/>
      <c r="U857" s="106"/>
      <c r="V857" s="106"/>
      <c r="W857" s="106"/>
      <c r="X857" s="106"/>
      <c r="Y857" s="106"/>
      <c r="Z857" s="106"/>
      <c r="AA857" s="106"/>
      <c r="AB857" s="106"/>
      <c r="AC857" s="106"/>
      <c r="AD857" s="243"/>
      <c r="AE857" s="243"/>
      <c r="AF857" s="49"/>
      <c r="AG857" s="719">
        <f>+AG849-AG853</f>
        <v>0</v>
      </c>
      <c r="AH857" s="668"/>
      <c r="AI857" s="668"/>
      <c r="AJ857" s="668"/>
      <c r="AK857" s="79"/>
      <c r="CT857" s="7"/>
      <c r="CU857" s="7"/>
      <c r="CV857" s="7"/>
      <c r="CW857" s="7"/>
      <c r="CX857" s="7"/>
    </row>
    <row r="858" spans="1:102" s="24" customFormat="1" ht="3.75" customHeight="1">
      <c r="A858" s="83"/>
      <c r="B858" s="84"/>
      <c r="C858" s="84"/>
      <c r="D858" s="84"/>
      <c r="E858" s="84"/>
      <c r="F858" s="84"/>
      <c r="G858" s="84"/>
      <c r="H858" s="84"/>
      <c r="I858" s="84"/>
      <c r="J858" s="84"/>
      <c r="K858" s="84"/>
      <c r="L858" s="84"/>
      <c r="M858" s="84"/>
      <c r="N858" s="84"/>
      <c r="O858" s="84"/>
      <c r="P858" s="84"/>
      <c r="Q858" s="84"/>
      <c r="R858" s="84"/>
      <c r="S858" s="84"/>
      <c r="T858" s="84"/>
      <c r="U858" s="84"/>
      <c r="V858" s="84"/>
      <c r="W858" s="84"/>
      <c r="X858" s="84"/>
      <c r="Y858" s="84"/>
      <c r="Z858" s="84"/>
      <c r="AA858" s="84"/>
      <c r="AB858" s="84"/>
      <c r="AC858" s="84"/>
      <c r="AD858" s="84"/>
      <c r="AE858" s="84"/>
      <c r="AF858" s="84"/>
      <c r="AG858" s="84"/>
      <c r="AH858" s="84"/>
      <c r="AI858" s="84"/>
      <c r="AJ858" s="84"/>
      <c r="AK858" s="86"/>
      <c r="CT858" s="7"/>
      <c r="CU858" s="7"/>
      <c r="CV858" s="7"/>
      <c r="CW858" s="7"/>
      <c r="CX858" s="7"/>
    </row>
    <row r="859" spans="98:102" s="24" customFormat="1" ht="7.5" customHeight="1">
      <c r="CT859" s="7"/>
      <c r="CU859" s="7"/>
      <c r="CV859" s="7"/>
      <c r="CW859" s="7"/>
      <c r="CX859" s="7"/>
    </row>
    <row r="860" spans="1:102" s="24" customFormat="1" ht="18" customHeight="1">
      <c r="A860" s="320" t="s">
        <v>113</v>
      </c>
      <c r="B860" s="151" t="s">
        <v>462</v>
      </c>
      <c r="C860" s="66"/>
      <c r="D860" s="66"/>
      <c r="E860" s="66"/>
      <c r="F860" s="66"/>
      <c r="G860" s="66"/>
      <c r="H860" s="66"/>
      <c r="I860" s="66"/>
      <c r="J860" s="66"/>
      <c r="K860" s="66"/>
      <c r="L860" s="66"/>
      <c r="M860" s="66"/>
      <c r="N860" s="66"/>
      <c r="O860" s="66"/>
      <c r="P860" s="66"/>
      <c r="Q860" s="66"/>
      <c r="R860" s="66"/>
      <c r="S860" s="66"/>
      <c r="T860" s="66"/>
      <c r="U860" s="66"/>
      <c r="V860" s="66"/>
      <c r="W860" s="66"/>
      <c r="X860" s="66"/>
      <c r="Y860" s="66"/>
      <c r="Z860" s="66"/>
      <c r="AA860" s="66"/>
      <c r="AB860" s="66"/>
      <c r="AC860" s="66"/>
      <c r="AD860" s="66"/>
      <c r="AE860" s="66"/>
      <c r="AF860" s="66"/>
      <c r="AG860" s="66"/>
      <c r="AH860" s="66"/>
      <c r="AI860" s="66"/>
      <c r="AJ860" s="66"/>
      <c r="AK860" s="154"/>
      <c r="CT860" s="7"/>
      <c r="CU860" s="7"/>
      <c r="CV860" s="7"/>
      <c r="CW860" s="7"/>
      <c r="CX860" s="7"/>
    </row>
    <row r="861" spans="1:102" s="24" customFormat="1" ht="14.25">
      <c r="A861" s="70"/>
      <c r="B861" s="23" t="s">
        <v>463</v>
      </c>
      <c r="C861" s="23"/>
      <c r="D861" s="23"/>
      <c r="E861" s="23"/>
      <c r="F861" s="23"/>
      <c r="G861" s="23"/>
      <c r="H861" s="23"/>
      <c r="I861" s="23"/>
      <c r="J861" s="23"/>
      <c r="K861" s="23"/>
      <c r="L861" s="23"/>
      <c r="M861" s="23"/>
      <c r="N861" s="23"/>
      <c r="O861" s="23"/>
      <c r="P861" s="23"/>
      <c r="Q861" s="23"/>
      <c r="R861" s="23"/>
      <c r="S861" s="23"/>
      <c r="T861" s="23"/>
      <c r="U861" s="173" t="s">
        <v>222</v>
      </c>
      <c r="W861" s="173" t="s">
        <v>223</v>
      </c>
      <c r="Y861" s="23" t="s">
        <v>464</v>
      </c>
      <c r="Z861" s="23"/>
      <c r="AA861" s="23"/>
      <c r="AB861" s="23"/>
      <c r="AC861" s="23"/>
      <c r="AD861" s="23"/>
      <c r="AE861" s="23"/>
      <c r="AF861" s="23"/>
      <c r="AH861" s="173" t="s">
        <v>222</v>
      </c>
      <c r="AJ861" s="173" t="s">
        <v>223</v>
      </c>
      <c r="AK861" s="79"/>
      <c r="CT861" s="7"/>
      <c r="CU861" s="7"/>
      <c r="CV861" s="7"/>
      <c r="CW861" s="7"/>
      <c r="CX861" s="7"/>
    </row>
    <row r="862" spans="1:102" s="24" customFormat="1" ht="3.75" customHeight="1">
      <c r="A862" s="83"/>
      <c r="B862" s="84"/>
      <c r="C862" s="84"/>
      <c r="D862" s="84"/>
      <c r="E862" s="84"/>
      <c r="F862" s="84"/>
      <c r="G862" s="84"/>
      <c r="H862" s="84"/>
      <c r="I862" s="84"/>
      <c r="J862" s="84"/>
      <c r="K862" s="84"/>
      <c r="L862" s="84"/>
      <c r="M862" s="84"/>
      <c r="N862" s="84"/>
      <c r="O862" s="84"/>
      <c r="P862" s="84"/>
      <c r="Q862" s="84"/>
      <c r="R862" s="84"/>
      <c r="S862" s="84"/>
      <c r="T862" s="84"/>
      <c r="U862" s="84"/>
      <c r="V862" s="84"/>
      <c r="W862" s="84"/>
      <c r="X862" s="84"/>
      <c r="Y862" s="84"/>
      <c r="Z862" s="84"/>
      <c r="AA862" s="84"/>
      <c r="AB862" s="84"/>
      <c r="AC862" s="84"/>
      <c r="AD862" s="84"/>
      <c r="AE862" s="84"/>
      <c r="AF862" s="84"/>
      <c r="AG862" s="84"/>
      <c r="AH862" s="84"/>
      <c r="AI862" s="84"/>
      <c r="AJ862" s="84"/>
      <c r="AK862" s="86"/>
      <c r="CT862" s="7"/>
      <c r="CU862" s="7"/>
      <c r="CV862" s="7"/>
      <c r="CW862" s="7"/>
      <c r="CX862" s="7"/>
    </row>
    <row r="863" spans="98:102" s="24" customFormat="1" ht="14.25">
      <c r="CT863" s="7"/>
      <c r="CU863" s="7"/>
      <c r="CV863" s="7"/>
      <c r="CW863" s="7"/>
      <c r="CX863" s="7"/>
    </row>
    <row r="864" spans="98:102" s="24" customFormat="1" ht="14.25">
      <c r="CT864" s="7"/>
      <c r="CU864" s="7"/>
      <c r="CV864" s="7"/>
      <c r="CW864" s="7"/>
      <c r="CX864" s="7"/>
    </row>
    <row r="865" spans="98:102" s="24" customFormat="1" ht="14.25">
      <c r="CT865" s="7"/>
      <c r="CU865" s="7"/>
      <c r="CV865" s="7"/>
      <c r="CW865" s="7"/>
      <c r="CX865" s="7"/>
    </row>
    <row r="866" spans="1:102" s="24" customFormat="1" ht="14.25">
      <c r="A866" s="24" t="s">
        <v>465</v>
      </c>
      <c r="CT866" s="7"/>
      <c r="CU866" s="7"/>
      <c r="CV866" s="7"/>
      <c r="CW866" s="7"/>
      <c r="CX866" s="7"/>
    </row>
    <row r="867" spans="98:102" s="24" customFormat="1" ht="6" customHeight="1">
      <c r="CT867" s="7"/>
      <c r="CU867" s="7"/>
      <c r="CV867" s="7"/>
      <c r="CW867" s="7"/>
      <c r="CX867" s="7"/>
    </row>
    <row r="868" spans="1:102" s="24" customFormat="1" ht="18" customHeight="1">
      <c r="A868" s="25" t="s">
        <v>118</v>
      </c>
      <c r="B868" s="730"/>
      <c r="C868" s="730"/>
      <c r="D868" s="730"/>
      <c r="E868" s="730"/>
      <c r="F868" s="730"/>
      <c r="G868" s="730"/>
      <c r="H868" s="730"/>
      <c r="I868" s="730"/>
      <c r="J868" s="730"/>
      <c r="K868" s="730"/>
      <c r="L868" s="730"/>
      <c r="M868" s="730"/>
      <c r="N868" s="730"/>
      <c r="O868" s="730"/>
      <c r="P868" s="730"/>
      <c r="Q868" s="730"/>
      <c r="R868" s="730"/>
      <c r="S868" s="730"/>
      <c r="T868" s="730"/>
      <c r="U868" s="730"/>
      <c r="V868" s="730"/>
      <c r="W868" s="730"/>
      <c r="X868" s="730"/>
      <c r="Y868" s="730"/>
      <c r="Z868" s="730"/>
      <c r="AA868" s="730"/>
      <c r="AB868" s="730"/>
      <c r="AC868" s="730"/>
      <c r="AD868" s="730"/>
      <c r="AE868" s="730"/>
      <c r="AF868" s="730"/>
      <c r="AG868" s="730"/>
      <c r="AH868" s="730"/>
      <c r="AI868" s="730"/>
      <c r="AJ868" s="730"/>
      <c r="CT868" s="7"/>
      <c r="CU868" s="7"/>
      <c r="CV868" s="7"/>
      <c r="CW868" s="7"/>
      <c r="CX868" s="7"/>
    </row>
    <row r="869" spans="1:102" s="24" customFormat="1" ht="18" customHeight="1">
      <c r="A869" s="25" t="s">
        <v>119</v>
      </c>
      <c r="B869" s="730"/>
      <c r="C869" s="730"/>
      <c r="D869" s="730"/>
      <c r="E869" s="730"/>
      <c r="F869" s="730"/>
      <c r="G869" s="730"/>
      <c r="H869" s="730"/>
      <c r="I869" s="730"/>
      <c r="J869" s="730"/>
      <c r="K869" s="730"/>
      <c r="L869" s="730"/>
      <c r="M869" s="730"/>
      <c r="N869" s="730"/>
      <c r="O869" s="730"/>
      <c r="P869" s="730"/>
      <c r="Q869" s="730"/>
      <c r="R869" s="730"/>
      <c r="S869" s="730"/>
      <c r="T869" s="730"/>
      <c r="U869" s="730"/>
      <c r="V869" s="730"/>
      <c r="W869" s="730"/>
      <c r="X869" s="730"/>
      <c r="Y869" s="730"/>
      <c r="Z869" s="730"/>
      <c r="AA869" s="730"/>
      <c r="AB869" s="730"/>
      <c r="AC869" s="730"/>
      <c r="AD869" s="730"/>
      <c r="AE869" s="730"/>
      <c r="AF869" s="730"/>
      <c r="AG869" s="730"/>
      <c r="AH869" s="730"/>
      <c r="AI869" s="730"/>
      <c r="AJ869" s="730"/>
      <c r="CT869" s="7"/>
      <c r="CU869" s="7"/>
      <c r="CV869" s="7"/>
      <c r="CW869" s="7"/>
      <c r="CX869" s="7"/>
    </row>
    <row r="870" spans="1:102" s="24" customFormat="1" ht="18" customHeight="1">
      <c r="A870" s="25" t="s">
        <v>123</v>
      </c>
      <c r="B870" s="730"/>
      <c r="C870" s="730"/>
      <c r="D870" s="730"/>
      <c r="E870" s="730"/>
      <c r="F870" s="730"/>
      <c r="G870" s="730"/>
      <c r="H870" s="730"/>
      <c r="I870" s="730"/>
      <c r="J870" s="730"/>
      <c r="K870" s="730"/>
      <c r="L870" s="730"/>
      <c r="M870" s="730"/>
      <c r="N870" s="730"/>
      <c r="O870" s="730"/>
      <c r="P870" s="730"/>
      <c r="Q870" s="730"/>
      <c r="R870" s="730"/>
      <c r="S870" s="730"/>
      <c r="T870" s="730"/>
      <c r="U870" s="730"/>
      <c r="V870" s="730"/>
      <c r="W870" s="730"/>
      <c r="X870" s="730"/>
      <c r="Y870" s="730"/>
      <c r="Z870" s="730"/>
      <c r="AA870" s="730"/>
      <c r="AB870" s="730"/>
      <c r="AC870" s="730"/>
      <c r="AD870" s="730"/>
      <c r="AE870" s="730"/>
      <c r="AF870" s="730"/>
      <c r="AG870" s="730"/>
      <c r="AH870" s="730"/>
      <c r="AI870" s="730"/>
      <c r="AJ870" s="730"/>
      <c r="CT870" s="7"/>
      <c r="CU870" s="7"/>
      <c r="CV870" s="7"/>
      <c r="CW870" s="7"/>
      <c r="CX870" s="7"/>
    </row>
    <row r="871" spans="1:102" s="24" customFormat="1" ht="18" customHeight="1">
      <c r="A871" s="25" t="s">
        <v>128</v>
      </c>
      <c r="B871" s="730"/>
      <c r="C871" s="730"/>
      <c r="D871" s="730"/>
      <c r="E871" s="730"/>
      <c r="F871" s="730"/>
      <c r="G871" s="730"/>
      <c r="H871" s="730"/>
      <c r="I871" s="730"/>
      <c r="J871" s="730"/>
      <c r="K871" s="730"/>
      <c r="L871" s="730"/>
      <c r="M871" s="730"/>
      <c r="N871" s="730"/>
      <c r="O871" s="730"/>
      <c r="P871" s="730"/>
      <c r="Q871" s="730"/>
      <c r="R871" s="730"/>
      <c r="S871" s="730"/>
      <c r="T871" s="730"/>
      <c r="U871" s="730"/>
      <c r="V871" s="730"/>
      <c r="W871" s="730"/>
      <c r="X871" s="730"/>
      <c r="Y871" s="730"/>
      <c r="Z871" s="730"/>
      <c r="AA871" s="730"/>
      <c r="AB871" s="730"/>
      <c r="AC871" s="730"/>
      <c r="AD871" s="730"/>
      <c r="AE871" s="730"/>
      <c r="AF871" s="730"/>
      <c r="AG871" s="730"/>
      <c r="AH871" s="730"/>
      <c r="AI871" s="730"/>
      <c r="AJ871" s="730"/>
      <c r="CT871" s="7"/>
      <c r="CU871" s="7"/>
      <c r="CV871" s="7"/>
      <c r="CW871" s="7"/>
      <c r="CX871" s="7"/>
    </row>
    <row r="872" spans="1:102" s="24" customFormat="1" ht="18" customHeight="1">
      <c r="A872" s="25" t="s">
        <v>131</v>
      </c>
      <c r="B872" s="730"/>
      <c r="C872" s="730"/>
      <c r="D872" s="730"/>
      <c r="E872" s="730"/>
      <c r="F872" s="730"/>
      <c r="G872" s="730"/>
      <c r="H872" s="730"/>
      <c r="I872" s="730"/>
      <c r="J872" s="730"/>
      <c r="K872" s="730"/>
      <c r="L872" s="730"/>
      <c r="M872" s="730"/>
      <c r="N872" s="730"/>
      <c r="O872" s="730"/>
      <c r="P872" s="730"/>
      <c r="Q872" s="730"/>
      <c r="R872" s="730"/>
      <c r="S872" s="730"/>
      <c r="T872" s="730"/>
      <c r="U872" s="730"/>
      <c r="V872" s="730"/>
      <c r="W872" s="730"/>
      <c r="X872" s="730"/>
      <c r="Y872" s="730"/>
      <c r="Z872" s="730"/>
      <c r="AA872" s="730"/>
      <c r="AB872" s="730"/>
      <c r="AC872" s="730"/>
      <c r="AD872" s="730"/>
      <c r="AE872" s="730"/>
      <c r="AF872" s="730"/>
      <c r="AG872" s="730"/>
      <c r="AH872" s="730"/>
      <c r="AI872" s="730"/>
      <c r="AJ872" s="730"/>
      <c r="CT872" s="7"/>
      <c r="CU872" s="7"/>
      <c r="CV872" s="7"/>
      <c r="CW872" s="7"/>
      <c r="CX872" s="7"/>
    </row>
    <row r="873" spans="98:102" s="24" customFormat="1" ht="14.25">
      <c r="CT873" s="7"/>
      <c r="CU873" s="7"/>
      <c r="CV873" s="7"/>
      <c r="CW873" s="7"/>
      <c r="CX873" s="7"/>
    </row>
    <row r="874" spans="98:102" s="24" customFormat="1" ht="14.25">
      <c r="CT874" s="7"/>
      <c r="CU874" s="7"/>
      <c r="CV874" s="7"/>
      <c r="CW874" s="7"/>
      <c r="CX874" s="7"/>
    </row>
    <row r="875" spans="98:102" s="24" customFormat="1" ht="12.75" customHeight="1">
      <c r="CT875" s="7"/>
      <c r="CU875" s="7"/>
      <c r="CV875" s="7"/>
      <c r="CW875" s="7"/>
      <c r="CX875" s="7"/>
    </row>
    <row r="876" spans="98:102" s="24" customFormat="1" ht="14.25">
      <c r="CT876" s="7"/>
      <c r="CU876" s="7"/>
      <c r="CV876" s="7"/>
      <c r="CW876" s="7"/>
      <c r="CX876" s="7"/>
    </row>
    <row r="877" spans="24:102" s="24" customFormat="1" ht="15.75" customHeight="1">
      <c r="X877" s="7"/>
      <c r="Y877" s="7"/>
      <c r="Z877" s="7"/>
      <c r="AA877" s="7"/>
      <c r="AB877" s="7"/>
      <c r="AC877" s="7"/>
      <c r="AD877" s="7"/>
      <c r="AE877" s="7"/>
      <c r="AF877" s="7"/>
      <c r="AG877" s="7"/>
      <c r="AH877" s="7"/>
      <c r="AI877" s="7"/>
      <c r="AJ877" s="7"/>
      <c r="CT877" s="7"/>
      <c r="CU877" s="7"/>
      <c r="CV877" s="7"/>
      <c r="CW877" s="7"/>
      <c r="CX877" s="7"/>
    </row>
    <row r="878" spans="24:102" s="24" customFormat="1" ht="16.5" customHeight="1">
      <c r="X878" s="157" t="s">
        <v>159</v>
      </c>
      <c r="AB878" s="540"/>
      <c r="AC878" s="540"/>
      <c r="AD878" s="540"/>
      <c r="AE878" s="540"/>
      <c r="AF878" s="540"/>
      <c r="AG878" s="540"/>
      <c r="AH878" s="540"/>
      <c r="AI878" s="540"/>
      <c r="AJ878" s="540"/>
      <c r="AN878" s="556" t="s">
        <v>65</v>
      </c>
      <c r="AO878" s="557"/>
      <c r="AP878" s="557"/>
      <c r="AQ878" s="557"/>
      <c r="AR878" s="558"/>
      <c r="CT878" s="7"/>
      <c r="CU878" s="7"/>
      <c r="CV878" s="7"/>
      <c r="CW878" s="7"/>
      <c r="CX878" s="7"/>
    </row>
    <row r="879" spans="24:102" s="24" customFormat="1" ht="15.75" customHeight="1">
      <c r="X879" s="7"/>
      <c r="Y879" s="7"/>
      <c r="Z879" s="7"/>
      <c r="AA879" s="7"/>
      <c r="AB879" s="7"/>
      <c r="AC879" s="7"/>
      <c r="AD879" s="7"/>
      <c r="AE879" s="7"/>
      <c r="AF879" s="7"/>
      <c r="AG879" s="7"/>
      <c r="AH879" s="7"/>
      <c r="AI879" s="7"/>
      <c r="AJ879" s="7"/>
      <c r="AK879" s="7"/>
      <c r="AL879" s="7"/>
      <c r="AM879" s="7"/>
      <c r="AN879" s="7"/>
      <c r="AO879" s="7"/>
      <c r="AP879" s="7"/>
      <c r="AQ879" s="7"/>
      <c r="AR879" s="7"/>
      <c r="AS879" s="7"/>
      <c r="AT879" s="7"/>
      <c r="AU879" s="7"/>
      <c r="AV879" s="7"/>
      <c r="AW879" s="7"/>
      <c r="AX879" s="7"/>
      <c r="AY879" s="7"/>
      <c r="AZ879" s="7"/>
      <c r="BA879" s="7"/>
      <c r="BB879" s="7"/>
      <c r="BC879" s="7"/>
      <c r="BD879" s="7"/>
      <c r="BE879" s="7"/>
      <c r="BF879" s="7"/>
      <c r="BG879" s="7"/>
      <c r="BH879" s="7"/>
      <c r="BI879" s="7"/>
      <c r="BJ879" s="7"/>
      <c r="BK879" s="7"/>
      <c r="BL879" s="7"/>
      <c r="BM879" s="7"/>
      <c r="BN879" s="7"/>
      <c r="BO879" s="7"/>
      <c r="BP879" s="7"/>
      <c r="BQ879" s="7"/>
      <c r="BR879" s="7"/>
      <c r="BS879" s="7"/>
      <c r="BT879" s="7"/>
      <c r="BU879" s="7"/>
      <c r="BV879" s="7"/>
      <c r="BW879" s="7"/>
      <c r="BX879" s="7"/>
      <c r="BY879" s="7"/>
      <c r="BZ879" s="7"/>
      <c r="CA879" s="7"/>
      <c r="CB879" s="7"/>
      <c r="CC879" s="7"/>
      <c r="CD879" s="7"/>
      <c r="CE879" s="7"/>
      <c r="CF879" s="7"/>
      <c r="CG879" s="7"/>
      <c r="CH879" s="7"/>
      <c r="CI879" s="7"/>
      <c r="CJ879" s="7"/>
      <c r="CK879" s="7"/>
      <c r="CL879" s="7"/>
      <c r="CM879" s="7"/>
      <c r="CN879" s="7"/>
      <c r="CO879" s="7"/>
      <c r="CP879" s="7"/>
      <c r="CQ879" s="7"/>
      <c r="CR879" s="7"/>
      <c r="CS879" s="7"/>
      <c r="CT879" s="7"/>
      <c r="CU879" s="7"/>
      <c r="CV879" s="7"/>
      <c r="CW879" s="7"/>
      <c r="CX879" s="7"/>
    </row>
    <row r="880" spans="24:102" s="24" customFormat="1" ht="15.75" customHeight="1">
      <c r="X880" s="157"/>
      <c r="AB880" s="38"/>
      <c r="AC880" s="38"/>
      <c r="AD880" s="38"/>
      <c r="AE880" s="38"/>
      <c r="AF880" s="38"/>
      <c r="AG880" s="38"/>
      <c r="AH880" s="38"/>
      <c r="AI880" s="38"/>
      <c r="AJ880" s="38"/>
      <c r="CT880" s="7"/>
      <c r="CU880" s="7"/>
      <c r="CV880" s="7"/>
      <c r="CW880" s="7"/>
      <c r="CX880" s="7"/>
    </row>
    <row r="881" spans="98:102" s="24" customFormat="1" ht="6" customHeight="1">
      <c r="CT881" s="7"/>
      <c r="CU881" s="7"/>
      <c r="CV881" s="7"/>
      <c r="CW881" s="7"/>
      <c r="CX881" s="7"/>
    </row>
    <row r="882" spans="1:102" s="24" customFormat="1" ht="3.75" customHeight="1">
      <c r="A882" s="32"/>
      <c r="S882" s="32"/>
      <c r="X882" s="65"/>
      <c r="Y882" s="87"/>
      <c r="Z882" s="87"/>
      <c r="AA882" s="87"/>
      <c r="AB882" s="87"/>
      <c r="AC882" s="87"/>
      <c r="AD882" s="87"/>
      <c r="AE882" s="87"/>
      <c r="AF882" s="87"/>
      <c r="AG882" s="87"/>
      <c r="AH882" s="87"/>
      <c r="AI882" s="87"/>
      <c r="AJ882" s="630" t="s">
        <v>466</v>
      </c>
      <c r="AK882" s="631"/>
      <c r="CT882" s="7"/>
      <c r="CU882" s="7"/>
      <c r="CV882" s="7"/>
      <c r="CW882" s="7"/>
      <c r="CX882" s="7"/>
    </row>
    <row r="883" spans="1:102" s="24" customFormat="1" ht="18">
      <c r="A883" s="667" t="s">
        <v>467</v>
      </c>
      <c r="B883" s="667"/>
      <c r="C883" s="667"/>
      <c r="D883" s="667"/>
      <c r="E883" s="667"/>
      <c r="F883" s="667"/>
      <c r="G883" s="667"/>
      <c r="H883" s="667"/>
      <c r="I883" s="667"/>
      <c r="J883" s="667"/>
      <c r="K883" s="667"/>
      <c r="L883" s="667"/>
      <c r="M883" s="667"/>
      <c r="N883" s="667"/>
      <c r="O883" s="667"/>
      <c r="P883" s="667"/>
      <c r="Q883" s="667"/>
      <c r="R883" s="667"/>
      <c r="S883" s="667"/>
      <c r="T883" s="667"/>
      <c r="U883" s="667"/>
      <c r="V883" s="667"/>
      <c r="X883" s="70" t="s">
        <v>69</v>
      </c>
      <c r="Y883" s="23"/>
      <c r="Z883" s="23"/>
      <c r="AA883" s="23"/>
      <c r="AB883" s="23"/>
      <c r="AC883" s="23"/>
      <c r="AD883" s="7"/>
      <c r="AE883" s="71">
        <v>2</v>
      </c>
      <c r="AF883" s="71">
        <v>0</v>
      </c>
      <c r="AG883" s="71">
        <v>0</v>
      </c>
      <c r="AH883" s="72">
        <v>4</v>
      </c>
      <c r="AI883" s="23"/>
      <c r="AJ883" s="712"/>
      <c r="AK883" s="713"/>
      <c r="CT883" s="7"/>
      <c r="CU883" s="7"/>
      <c r="CV883" s="7"/>
      <c r="CW883" s="7"/>
      <c r="CX883" s="7"/>
    </row>
    <row r="884" spans="19:102" s="24" customFormat="1" ht="3" customHeight="1">
      <c r="S884" s="32"/>
      <c r="X884" s="70"/>
      <c r="Y884" s="23"/>
      <c r="Z884" s="23"/>
      <c r="AA884" s="23"/>
      <c r="AB884" s="23"/>
      <c r="AC884" s="23"/>
      <c r="AD884" s="23"/>
      <c r="AE884" s="7"/>
      <c r="AF884" s="7"/>
      <c r="AG884" s="7"/>
      <c r="AH884" s="7"/>
      <c r="AI884" s="23"/>
      <c r="AJ884" s="632"/>
      <c r="AK884" s="633"/>
      <c r="CT884" s="7"/>
      <c r="CU884" s="7"/>
      <c r="CV884" s="7"/>
      <c r="CW884" s="7"/>
      <c r="CX884" s="7"/>
    </row>
    <row r="885" spans="1:102" s="24" customFormat="1" ht="19.5" customHeight="1">
      <c r="A885" s="604" t="s">
        <v>468</v>
      </c>
      <c r="B885" s="604"/>
      <c r="C885" s="604"/>
      <c r="D885" s="604"/>
      <c r="E885" s="604"/>
      <c r="F885" s="604"/>
      <c r="G885" s="604"/>
      <c r="H885" s="604"/>
      <c r="I885" s="604"/>
      <c r="J885" s="604"/>
      <c r="K885" s="604"/>
      <c r="L885" s="604"/>
      <c r="M885" s="604"/>
      <c r="N885" s="604"/>
      <c r="O885" s="604"/>
      <c r="P885" s="604"/>
      <c r="Q885" s="604"/>
      <c r="R885" s="604"/>
      <c r="S885" s="604"/>
      <c r="T885" s="604"/>
      <c r="U885" s="604"/>
      <c r="V885" s="604"/>
      <c r="X885" s="70" t="s">
        <v>71</v>
      </c>
      <c r="Y885" s="23"/>
      <c r="Z885" s="23"/>
      <c r="AA885" s="23"/>
      <c r="AB885" s="23"/>
      <c r="AC885" s="23"/>
      <c r="AD885" s="23"/>
      <c r="AE885" s="23"/>
      <c r="AF885" s="7"/>
      <c r="AG885" s="668">
        <f>AG807</f>
        <v>0</v>
      </c>
      <c r="AH885" s="668"/>
      <c r="AI885" s="668"/>
      <c r="AJ885" s="23"/>
      <c r="AK885" s="79"/>
      <c r="AO885" s="7"/>
      <c r="AP885" s="7"/>
      <c r="AQ885" s="7"/>
      <c r="CT885" s="7"/>
      <c r="CU885" s="7"/>
      <c r="CV885" s="7"/>
      <c r="CW885" s="7"/>
      <c r="CX885" s="7"/>
    </row>
    <row r="886" spans="1:102" s="24" customFormat="1" ht="19.5" customHeight="1">
      <c r="A886" s="32"/>
      <c r="B886" s="32"/>
      <c r="C886" s="32"/>
      <c r="D886" s="32"/>
      <c r="E886" s="32"/>
      <c r="F886" s="32"/>
      <c r="G886" s="32"/>
      <c r="H886" s="32"/>
      <c r="I886" s="32"/>
      <c r="J886" s="32"/>
      <c r="K886" s="32"/>
      <c r="L886" s="32"/>
      <c r="M886" s="32"/>
      <c r="N886" s="32"/>
      <c r="O886" s="32"/>
      <c r="P886" s="32"/>
      <c r="Q886" s="32"/>
      <c r="R886" s="32"/>
      <c r="S886" s="32"/>
      <c r="T886" s="32"/>
      <c r="U886" s="32"/>
      <c r="V886" s="32"/>
      <c r="X886" s="70" t="s">
        <v>20</v>
      </c>
      <c r="Y886" s="23"/>
      <c r="Z886" s="23"/>
      <c r="AA886" s="23"/>
      <c r="AB886" s="23"/>
      <c r="AC886" s="23"/>
      <c r="AD886" s="23"/>
      <c r="AE886" s="23"/>
      <c r="AF886" s="7"/>
      <c r="AG886" s="668" t="str">
        <f>AG808</f>
        <v>.</v>
      </c>
      <c r="AH886" s="668"/>
      <c r="AI886" s="668"/>
      <c r="AJ886" s="23"/>
      <c r="AK886" s="79"/>
      <c r="AO886" s="7"/>
      <c r="AP886" s="7"/>
      <c r="AQ886" s="7"/>
      <c r="CT886" s="7"/>
      <c r="CU886" s="7"/>
      <c r="CV886" s="7"/>
      <c r="CW886" s="7"/>
      <c r="CX886" s="7"/>
    </row>
    <row r="887" spans="1:102" s="24" customFormat="1" ht="19.5" customHeight="1">
      <c r="A887" s="32"/>
      <c r="S887" s="32"/>
      <c r="X887" s="70" t="s">
        <v>168</v>
      </c>
      <c r="Y887" s="23"/>
      <c r="Z887" s="23"/>
      <c r="AA887" s="23"/>
      <c r="AB887" s="7"/>
      <c r="AC887" s="668" t="str">
        <f>AC809</f>
        <v>.</v>
      </c>
      <c r="AD887" s="668"/>
      <c r="AE887" s="668"/>
      <c r="AF887" s="668"/>
      <c r="AG887" s="668"/>
      <c r="AH887" s="668"/>
      <c r="AI887" s="668"/>
      <c r="AJ887" s="23"/>
      <c r="AK887" s="79"/>
      <c r="AN887" s="7"/>
      <c r="AO887" s="7"/>
      <c r="AP887" s="7"/>
      <c r="AQ887" s="7"/>
      <c r="AR887" s="7"/>
      <c r="AS887" s="7"/>
      <c r="AT887" s="7"/>
      <c r="CT887" s="7"/>
      <c r="CU887" s="7"/>
      <c r="CV887" s="7"/>
      <c r="CW887" s="7"/>
      <c r="CX887" s="7"/>
    </row>
    <row r="888" spans="1:102" s="24" customFormat="1" ht="19.5" customHeight="1">
      <c r="A888" s="147" t="s">
        <v>74</v>
      </c>
      <c r="S888" s="32"/>
      <c r="X888" s="74" t="s">
        <v>24</v>
      </c>
      <c r="Y888" s="23"/>
      <c r="Z888" s="23"/>
      <c r="AA888" s="23"/>
      <c r="AB888" s="7"/>
      <c r="AC888" s="668" t="str">
        <f>AC810</f>
        <v>.</v>
      </c>
      <c r="AD888" s="668"/>
      <c r="AE888" s="668"/>
      <c r="AF888" s="668"/>
      <c r="AG888" s="668"/>
      <c r="AH888" s="668"/>
      <c r="AI888" s="668"/>
      <c r="AJ888" s="23"/>
      <c r="AK888" s="79"/>
      <c r="AN888" s="7"/>
      <c r="AO888" s="7"/>
      <c r="AP888" s="7"/>
      <c r="AQ888" s="7"/>
      <c r="AR888" s="7"/>
      <c r="AS888" s="7"/>
      <c r="AT888" s="7"/>
      <c r="CT888" s="7"/>
      <c r="CU888" s="7"/>
      <c r="CV888" s="7"/>
      <c r="CW888" s="7"/>
      <c r="CX888" s="7"/>
    </row>
    <row r="889" spans="1:102" s="24" customFormat="1" ht="3.75" customHeight="1">
      <c r="A889" s="147"/>
      <c r="S889" s="32"/>
      <c r="X889" s="83"/>
      <c r="Y889" s="84"/>
      <c r="Z889" s="84"/>
      <c r="AA889" s="144"/>
      <c r="AB889" s="144"/>
      <c r="AC889" s="144"/>
      <c r="AD889" s="144"/>
      <c r="AE889" s="144"/>
      <c r="AF889" s="144"/>
      <c r="AG889" s="144"/>
      <c r="AH889" s="148"/>
      <c r="AI889" s="84"/>
      <c r="AJ889" s="84"/>
      <c r="AK889" s="86"/>
      <c r="CT889" s="7"/>
      <c r="CU889" s="7"/>
      <c r="CV889" s="7"/>
      <c r="CW889" s="7"/>
      <c r="CX889" s="7"/>
    </row>
    <row r="890" spans="98:102" s="24" customFormat="1" ht="3.75" customHeight="1">
      <c r="CT890" s="7"/>
      <c r="CU890" s="7"/>
      <c r="CV890" s="7"/>
      <c r="CW890" s="7"/>
      <c r="CX890" s="7"/>
    </row>
    <row r="891" spans="1:102" s="24" customFormat="1" ht="3.75" customHeight="1">
      <c r="A891" s="65"/>
      <c r="B891" s="66"/>
      <c r="C891" s="66"/>
      <c r="D891" s="66"/>
      <c r="E891" s="66"/>
      <c r="F891" s="66"/>
      <c r="G891" s="66"/>
      <c r="H891" s="66"/>
      <c r="I891" s="66"/>
      <c r="J891" s="66"/>
      <c r="K891" s="66"/>
      <c r="L891" s="66"/>
      <c r="M891" s="66"/>
      <c r="N891" s="66"/>
      <c r="O891" s="66"/>
      <c r="P891" s="66"/>
      <c r="Q891" s="66"/>
      <c r="R891" s="66"/>
      <c r="S891" s="66"/>
      <c r="T891" s="66"/>
      <c r="U891" s="66"/>
      <c r="V891" s="66"/>
      <c r="W891" s="66"/>
      <c r="X891" s="66"/>
      <c r="Y891" s="66"/>
      <c r="Z891" s="66"/>
      <c r="AA891" s="66"/>
      <c r="AB891" s="66"/>
      <c r="AC891" s="66"/>
      <c r="AD891" s="66"/>
      <c r="AE891" s="66"/>
      <c r="AF891" s="66"/>
      <c r="AG891" s="66"/>
      <c r="AH891" s="66"/>
      <c r="AI891" s="66"/>
      <c r="AJ891" s="66"/>
      <c r="AK891" s="154"/>
      <c r="CT891" s="7"/>
      <c r="CU891" s="7"/>
      <c r="CV891" s="7"/>
      <c r="CW891" s="7"/>
      <c r="CX891" s="7"/>
    </row>
    <row r="892" spans="1:102" s="24" customFormat="1" ht="12.75" customHeight="1">
      <c r="A892" s="187"/>
      <c r="B892" s="188"/>
      <c r="C892" s="188"/>
      <c r="D892" s="188"/>
      <c r="E892" s="188"/>
      <c r="F892" s="7"/>
      <c r="G892" s="732" t="s">
        <v>232</v>
      </c>
      <c r="H892" s="733"/>
      <c r="I892" s="623" t="s">
        <v>656</v>
      </c>
      <c r="J892" s="623"/>
      <c r="K892" s="623"/>
      <c r="L892" s="623"/>
      <c r="M892" s="732" t="s">
        <v>232</v>
      </c>
      <c r="N892" s="733"/>
      <c r="O892" s="623" t="s">
        <v>657</v>
      </c>
      <c r="P892" s="623"/>
      <c r="Q892" s="623"/>
      <c r="R892" s="623"/>
      <c r="S892" s="732" t="s">
        <v>232</v>
      </c>
      <c r="T892" s="733"/>
      <c r="U892" s="623" t="s">
        <v>658</v>
      </c>
      <c r="V892" s="623"/>
      <c r="W892" s="623"/>
      <c r="X892" s="623"/>
      <c r="Y892" s="732" t="s">
        <v>232</v>
      </c>
      <c r="Z892" s="733"/>
      <c r="AA892" s="623" t="s">
        <v>659</v>
      </c>
      <c r="AB892" s="623"/>
      <c r="AC892" s="623"/>
      <c r="AD892" s="623"/>
      <c r="AE892" s="732" t="s">
        <v>232</v>
      </c>
      <c r="AF892" s="733"/>
      <c r="AG892" s="623" t="s">
        <v>660</v>
      </c>
      <c r="AH892" s="623"/>
      <c r="AI892" s="623"/>
      <c r="AJ892" s="623"/>
      <c r="AK892" s="79"/>
      <c r="CT892" s="7"/>
      <c r="CU892" s="7"/>
      <c r="CV892" s="7"/>
      <c r="CW892" s="7"/>
      <c r="CX892" s="7"/>
    </row>
    <row r="893" spans="1:102" s="24" customFormat="1" ht="14.25">
      <c r="A893" s="839" t="s">
        <v>231</v>
      </c>
      <c r="B893" s="835"/>
      <c r="C893" s="835"/>
      <c r="D893" s="835"/>
      <c r="E893" s="835"/>
      <c r="F893" s="835"/>
      <c r="G893" s="733"/>
      <c r="H893" s="733"/>
      <c r="I893" s="623"/>
      <c r="J893" s="623"/>
      <c r="K893" s="623"/>
      <c r="L893" s="623"/>
      <c r="M893" s="733"/>
      <c r="N893" s="733"/>
      <c r="O893" s="623"/>
      <c r="P893" s="623"/>
      <c r="Q893" s="623"/>
      <c r="R893" s="623"/>
      <c r="S893" s="733"/>
      <c r="T893" s="733"/>
      <c r="U893" s="623"/>
      <c r="V893" s="623"/>
      <c r="W893" s="623"/>
      <c r="X893" s="623"/>
      <c r="Y893" s="733"/>
      <c r="Z893" s="733"/>
      <c r="AA893" s="623"/>
      <c r="AB893" s="623"/>
      <c r="AC893" s="623"/>
      <c r="AD893" s="623"/>
      <c r="AE893" s="733"/>
      <c r="AF893" s="733"/>
      <c r="AG893" s="623"/>
      <c r="AH893" s="623"/>
      <c r="AI893" s="623"/>
      <c r="AJ893" s="623"/>
      <c r="AK893" s="79"/>
      <c r="CT893" s="7"/>
      <c r="CU893" s="7"/>
      <c r="CV893" s="7"/>
      <c r="CW893" s="7"/>
      <c r="CX893" s="7"/>
    </row>
    <row r="894" spans="1:102" s="24" customFormat="1" ht="14.25">
      <c r="A894" s="187"/>
      <c r="B894" s="188"/>
      <c r="C894" s="188"/>
      <c r="D894" s="188"/>
      <c r="E894" s="188"/>
      <c r="F894" s="7"/>
      <c r="G894" s="733"/>
      <c r="H894" s="733"/>
      <c r="I894" s="623"/>
      <c r="J894" s="623"/>
      <c r="K894" s="623"/>
      <c r="L894" s="623"/>
      <c r="M894" s="733"/>
      <c r="N894" s="733"/>
      <c r="O894" s="623"/>
      <c r="P894" s="623"/>
      <c r="Q894" s="623"/>
      <c r="R894" s="623"/>
      <c r="S894" s="733"/>
      <c r="T894" s="733"/>
      <c r="U894" s="623"/>
      <c r="V894" s="623"/>
      <c r="W894" s="623"/>
      <c r="X894" s="623"/>
      <c r="Y894" s="733"/>
      <c r="Z894" s="733"/>
      <c r="AA894" s="623"/>
      <c r="AB894" s="623"/>
      <c r="AC894" s="623"/>
      <c r="AD894" s="623"/>
      <c r="AE894" s="733"/>
      <c r="AF894" s="733"/>
      <c r="AG894" s="623"/>
      <c r="AH894" s="623"/>
      <c r="AI894" s="623"/>
      <c r="AJ894" s="623"/>
      <c r="AK894" s="79"/>
      <c r="CT894" s="7"/>
      <c r="CU894" s="7"/>
      <c r="CV894" s="7"/>
      <c r="CW894" s="7"/>
      <c r="CX894" s="7"/>
    </row>
    <row r="895" spans="1:102" s="24" customFormat="1" ht="3.75" customHeight="1">
      <c r="A895" s="83"/>
      <c r="B895" s="84"/>
      <c r="C895" s="84"/>
      <c r="D895" s="84"/>
      <c r="E895" s="84"/>
      <c r="F895" s="84"/>
      <c r="G895" s="84"/>
      <c r="H895" s="84"/>
      <c r="I895" s="84"/>
      <c r="J895" s="84"/>
      <c r="K895" s="84"/>
      <c r="L895" s="84"/>
      <c r="M895" s="84"/>
      <c r="N895" s="84"/>
      <c r="O895" s="84"/>
      <c r="P895" s="84"/>
      <c r="Q895" s="84"/>
      <c r="R895" s="84"/>
      <c r="S895" s="84"/>
      <c r="T895" s="84"/>
      <c r="U895" s="84"/>
      <c r="V895" s="84"/>
      <c r="W895" s="84"/>
      <c r="X895" s="84"/>
      <c r="Y895" s="84"/>
      <c r="Z895" s="84"/>
      <c r="AA895" s="84"/>
      <c r="AB895" s="84"/>
      <c r="AC895" s="84"/>
      <c r="AD895" s="84"/>
      <c r="AE895" s="84"/>
      <c r="AF895" s="84"/>
      <c r="AG895" s="84"/>
      <c r="AH895" s="84"/>
      <c r="AI895" s="84"/>
      <c r="AJ895" s="84"/>
      <c r="AK895" s="86"/>
      <c r="CT895" s="7"/>
      <c r="CU895" s="7"/>
      <c r="CV895" s="7"/>
      <c r="CW895" s="7"/>
      <c r="CX895" s="7"/>
    </row>
    <row r="896" spans="98:102" s="24" customFormat="1" ht="3.75" customHeight="1">
      <c r="CT896" s="7"/>
      <c r="CU896" s="7"/>
      <c r="CV896" s="7"/>
      <c r="CW896" s="7"/>
      <c r="CX896" s="7"/>
    </row>
    <row r="897" spans="1:102" s="24" customFormat="1" ht="14.25">
      <c r="A897" s="321" t="s">
        <v>78</v>
      </c>
      <c r="B897" s="195" t="s">
        <v>661</v>
      </c>
      <c r="C897" s="66"/>
      <c r="D897" s="66"/>
      <c r="E897" s="66"/>
      <c r="F897" s="66"/>
      <c r="G897" s="66"/>
      <c r="H897" s="66"/>
      <c r="I897" s="66"/>
      <c r="J897" s="66"/>
      <c r="K897" s="66"/>
      <c r="L897" s="66"/>
      <c r="M897" s="66"/>
      <c r="N897" s="66"/>
      <c r="O897" s="66"/>
      <c r="P897" s="66"/>
      <c r="Q897" s="66"/>
      <c r="R897" s="66"/>
      <c r="S897" s="66"/>
      <c r="T897" s="66"/>
      <c r="U897" s="66"/>
      <c r="V897" s="66"/>
      <c r="W897" s="66"/>
      <c r="X897" s="66"/>
      <c r="Y897" s="66"/>
      <c r="Z897" s="66"/>
      <c r="AA897" s="66"/>
      <c r="AB897" s="66"/>
      <c r="AC897" s="66"/>
      <c r="AD897" s="66"/>
      <c r="AE897" s="66"/>
      <c r="AF897" s="66"/>
      <c r="AG897" s="66"/>
      <c r="AH897" s="66"/>
      <c r="AI897" s="66"/>
      <c r="AJ897" s="66"/>
      <c r="AK897" s="154"/>
      <c r="CT897" s="7"/>
      <c r="CU897" s="7"/>
      <c r="CV897" s="7"/>
      <c r="CW897" s="7"/>
      <c r="CX897" s="7"/>
    </row>
    <row r="898" spans="1:102" s="24" customFormat="1" ht="14.25">
      <c r="A898" s="111"/>
      <c r="B898" s="100" t="s">
        <v>662</v>
      </c>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c r="AA898" s="23"/>
      <c r="AB898" s="23"/>
      <c r="AC898" s="23"/>
      <c r="AD898" s="23"/>
      <c r="AE898" s="23"/>
      <c r="AF898" s="23"/>
      <c r="AG898" s="23"/>
      <c r="AH898" s="23"/>
      <c r="AI898" s="23"/>
      <c r="AJ898" s="23"/>
      <c r="AK898" s="79"/>
      <c r="CT898" s="7"/>
      <c r="CU898" s="7"/>
      <c r="CV898" s="7"/>
      <c r="CW898" s="7"/>
      <c r="CX898" s="7"/>
    </row>
    <row r="899" spans="1:102" s="24" customFormat="1" ht="3.75" customHeight="1">
      <c r="A899" s="111"/>
      <c r="B899" s="100"/>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c r="AA899" s="23"/>
      <c r="AB899" s="23"/>
      <c r="AC899" s="23"/>
      <c r="AD899" s="23"/>
      <c r="AE899" s="23"/>
      <c r="AF899" s="23"/>
      <c r="AG899" s="23"/>
      <c r="AH899" s="23"/>
      <c r="AI899" s="23"/>
      <c r="AJ899" s="23"/>
      <c r="AK899" s="79"/>
      <c r="CT899" s="7"/>
      <c r="CU899" s="7"/>
      <c r="CV899" s="7"/>
      <c r="CW899" s="7"/>
      <c r="CX899" s="7"/>
    </row>
    <row r="900" spans="1:102" s="24" customFormat="1" ht="12.75" customHeight="1">
      <c r="A900" s="138" t="s">
        <v>235</v>
      </c>
      <c r="B900" s="731"/>
      <c r="C900" s="731"/>
      <c r="D900" s="731"/>
      <c r="E900" s="731"/>
      <c r="F900" s="731"/>
      <c r="G900" s="736">
        <v>6311</v>
      </c>
      <c r="H900" s="737"/>
      <c r="I900" s="555"/>
      <c r="J900" s="555"/>
      <c r="K900" s="555"/>
      <c r="L900" s="555"/>
      <c r="M900" s="736">
        <v>6331</v>
      </c>
      <c r="N900" s="737"/>
      <c r="O900" s="555"/>
      <c r="P900" s="555"/>
      <c r="Q900" s="555"/>
      <c r="R900" s="555"/>
      <c r="S900" s="736">
        <v>6321</v>
      </c>
      <c r="T900" s="737"/>
      <c r="U900" s="555"/>
      <c r="V900" s="555"/>
      <c r="W900" s="555"/>
      <c r="X900" s="555"/>
      <c r="Y900" s="736">
        <v>6341</v>
      </c>
      <c r="Z900" s="737"/>
      <c r="AA900" s="555"/>
      <c r="AB900" s="555"/>
      <c r="AC900" s="555"/>
      <c r="AD900" s="555"/>
      <c r="AE900" s="736">
        <v>6351</v>
      </c>
      <c r="AF900" s="737"/>
      <c r="AG900" s="555"/>
      <c r="AH900" s="555"/>
      <c r="AI900" s="555"/>
      <c r="AJ900" s="555"/>
      <c r="AK900" s="124"/>
      <c r="CT900" s="7"/>
      <c r="CU900" s="7"/>
      <c r="CV900" s="7"/>
      <c r="CW900" s="7"/>
      <c r="CX900" s="7"/>
    </row>
    <row r="901" spans="1:102" s="24" customFormat="1" ht="3.75" customHeight="1">
      <c r="A901" s="138"/>
      <c r="B901" s="322"/>
      <c r="C901" s="323"/>
      <c r="D901" s="323"/>
      <c r="E901" s="323"/>
      <c r="F901" s="323"/>
      <c r="G901" s="12"/>
      <c r="H901" s="12"/>
      <c r="I901" s="306"/>
      <c r="J901" s="306"/>
      <c r="K901" s="306"/>
      <c r="L901" s="306"/>
      <c r="M901" s="12"/>
      <c r="N901" s="12"/>
      <c r="O901" s="306"/>
      <c r="P901" s="306"/>
      <c r="Q901" s="306"/>
      <c r="R901" s="306"/>
      <c r="S901" s="12"/>
      <c r="T901" s="12"/>
      <c r="U901" s="306"/>
      <c r="V901" s="306"/>
      <c r="W901" s="306"/>
      <c r="X901" s="306"/>
      <c r="Y901" s="12"/>
      <c r="Z901" s="12"/>
      <c r="AA901" s="306"/>
      <c r="AB901" s="306"/>
      <c r="AC901" s="306"/>
      <c r="AD901" s="306"/>
      <c r="AE901" s="12"/>
      <c r="AF901" s="12"/>
      <c r="AG901" s="306"/>
      <c r="AH901" s="306"/>
      <c r="AI901" s="306"/>
      <c r="AJ901" s="306"/>
      <c r="AK901" s="124"/>
      <c r="CT901" s="7"/>
      <c r="CU901" s="7"/>
      <c r="CV901" s="7"/>
      <c r="CW901" s="7"/>
      <c r="CX901" s="7"/>
    </row>
    <row r="902" spans="1:102" s="24" customFormat="1" ht="12.75" customHeight="1">
      <c r="A902" s="138" t="s">
        <v>237</v>
      </c>
      <c r="B902" s="731"/>
      <c r="C902" s="731"/>
      <c r="D902" s="731"/>
      <c r="E902" s="731"/>
      <c r="F902" s="731"/>
      <c r="G902" s="736">
        <v>6312</v>
      </c>
      <c r="H902" s="737"/>
      <c r="I902" s="555"/>
      <c r="J902" s="555"/>
      <c r="K902" s="555"/>
      <c r="L902" s="555"/>
      <c r="M902" s="736">
        <v>6332</v>
      </c>
      <c r="N902" s="737"/>
      <c r="O902" s="555"/>
      <c r="P902" s="555"/>
      <c r="Q902" s="555"/>
      <c r="R902" s="555"/>
      <c r="S902" s="736">
        <v>6322</v>
      </c>
      <c r="T902" s="737"/>
      <c r="U902" s="555"/>
      <c r="V902" s="555"/>
      <c r="W902" s="555"/>
      <c r="X902" s="555"/>
      <c r="Y902" s="736">
        <v>6342</v>
      </c>
      <c r="Z902" s="737"/>
      <c r="AA902" s="555"/>
      <c r="AB902" s="555"/>
      <c r="AC902" s="555"/>
      <c r="AD902" s="555"/>
      <c r="AE902" s="736">
        <v>6352</v>
      </c>
      <c r="AF902" s="737"/>
      <c r="AG902" s="555"/>
      <c r="AH902" s="555"/>
      <c r="AI902" s="555"/>
      <c r="AJ902" s="555"/>
      <c r="AK902" s="124"/>
      <c r="CT902" s="7"/>
      <c r="CU902" s="7"/>
      <c r="CV902" s="7"/>
      <c r="CW902" s="7"/>
      <c r="CX902" s="7"/>
    </row>
    <row r="903" spans="1:102" s="24" customFormat="1" ht="3.75" customHeight="1">
      <c r="A903" s="138"/>
      <c r="B903" s="322"/>
      <c r="C903" s="323"/>
      <c r="D903" s="323"/>
      <c r="E903" s="323"/>
      <c r="F903" s="323"/>
      <c r="G903" s="12"/>
      <c r="H903" s="12"/>
      <c r="I903" s="306"/>
      <c r="J903" s="306"/>
      <c r="K903" s="306"/>
      <c r="L903" s="306"/>
      <c r="M903" s="12"/>
      <c r="N903" s="12"/>
      <c r="O903" s="306"/>
      <c r="P903" s="306"/>
      <c r="Q903" s="306"/>
      <c r="R903" s="306"/>
      <c r="S903" s="12"/>
      <c r="T903" s="12"/>
      <c r="U903" s="306"/>
      <c r="V903" s="306"/>
      <c r="W903" s="306"/>
      <c r="X903" s="306"/>
      <c r="Y903" s="12"/>
      <c r="Z903" s="12"/>
      <c r="AA903" s="306"/>
      <c r="AB903" s="306"/>
      <c r="AC903" s="306"/>
      <c r="AD903" s="306"/>
      <c r="AE903" s="12"/>
      <c r="AF903" s="12"/>
      <c r="AG903" s="306"/>
      <c r="AH903" s="306"/>
      <c r="AI903" s="306"/>
      <c r="AJ903" s="306"/>
      <c r="AK903" s="124"/>
      <c r="CT903" s="7"/>
      <c r="CU903" s="7"/>
      <c r="CV903" s="7"/>
      <c r="CW903" s="7"/>
      <c r="CX903" s="7"/>
    </row>
    <row r="904" spans="1:102" s="24" customFormat="1" ht="12.75" customHeight="1">
      <c r="A904" s="138" t="s">
        <v>239</v>
      </c>
      <c r="B904" s="731"/>
      <c r="C904" s="731"/>
      <c r="D904" s="731"/>
      <c r="E904" s="731"/>
      <c r="F904" s="731"/>
      <c r="G904" s="736">
        <v>6313</v>
      </c>
      <c r="H904" s="737"/>
      <c r="I904" s="555"/>
      <c r="J904" s="555"/>
      <c r="K904" s="555"/>
      <c r="L904" s="555"/>
      <c r="M904" s="736">
        <v>6333</v>
      </c>
      <c r="N904" s="737"/>
      <c r="O904" s="555"/>
      <c r="P904" s="555"/>
      <c r="Q904" s="555"/>
      <c r="R904" s="555"/>
      <c r="S904" s="736">
        <v>6323</v>
      </c>
      <c r="T904" s="737"/>
      <c r="U904" s="555"/>
      <c r="V904" s="555"/>
      <c r="W904" s="555"/>
      <c r="X904" s="555"/>
      <c r="Y904" s="736">
        <v>6343</v>
      </c>
      <c r="Z904" s="737"/>
      <c r="AA904" s="555"/>
      <c r="AB904" s="555"/>
      <c r="AC904" s="555"/>
      <c r="AD904" s="555"/>
      <c r="AE904" s="736">
        <v>6353</v>
      </c>
      <c r="AF904" s="737"/>
      <c r="AG904" s="555"/>
      <c r="AH904" s="555"/>
      <c r="AI904" s="555"/>
      <c r="AJ904" s="555"/>
      <c r="AK904" s="124"/>
      <c r="CT904" s="7"/>
      <c r="CU904" s="7"/>
      <c r="CV904" s="7"/>
      <c r="CW904" s="7"/>
      <c r="CX904" s="7"/>
    </row>
    <row r="905" spans="1:102" s="24" customFormat="1" ht="3.75" customHeight="1">
      <c r="A905" s="138"/>
      <c r="B905" s="288"/>
      <c r="C905" s="12"/>
      <c r="D905" s="12"/>
      <c r="E905" s="12"/>
      <c r="F905" s="12"/>
      <c r="G905" s="12"/>
      <c r="H905" s="12"/>
      <c r="I905" s="12"/>
      <c r="J905" s="12"/>
      <c r="K905" s="12"/>
      <c r="L905" s="12"/>
      <c r="M905" s="12"/>
      <c r="N905" s="12"/>
      <c r="O905" s="306"/>
      <c r="P905" s="306"/>
      <c r="Q905" s="306"/>
      <c r="R905" s="306"/>
      <c r="S905" s="12"/>
      <c r="T905" s="12"/>
      <c r="U905" s="12"/>
      <c r="V905" s="12"/>
      <c r="W905" s="12"/>
      <c r="X905" s="12"/>
      <c r="Y905" s="12"/>
      <c r="Z905" s="12"/>
      <c r="AA905" s="12"/>
      <c r="AB905" s="12"/>
      <c r="AC905" s="12"/>
      <c r="AD905" s="12"/>
      <c r="AE905" s="12"/>
      <c r="AF905" s="12"/>
      <c r="AG905" s="12"/>
      <c r="AH905" s="12"/>
      <c r="AI905" s="12"/>
      <c r="AJ905" s="12"/>
      <c r="AK905" s="124"/>
      <c r="CT905" s="7"/>
      <c r="CU905" s="7"/>
      <c r="CV905" s="7"/>
      <c r="CW905" s="7"/>
      <c r="CX905" s="7"/>
    </row>
    <row r="906" spans="1:102" s="24" customFormat="1" ht="12.75" customHeight="1">
      <c r="A906" s="138" t="s">
        <v>241</v>
      </c>
      <c r="B906" s="861" t="s">
        <v>663</v>
      </c>
      <c r="C906" s="861"/>
      <c r="D906" s="861"/>
      <c r="E906" s="861"/>
      <c r="F906" s="861"/>
      <c r="G906" s="12"/>
      <c r="H906" s="12"/>
      <c r="I906" s="12"/>
      <c r="J906" s="12"/>
      <c r="K906" s="12"/>
      <c r="L906" s="12"/>
      <c r="M906" s="12"/>
      <c r="N906" s="12"/>
      <c r="O906" s="12"/>
      <c r="P906" s="12"/>
      <c r="Q906" s="12"/>
      <c r="R906" s="12"/>
      <c r="S906" s="12"/>
      <c r="T906" s="12"/>
      <c r="U906" s="12"/>
      <c r="V906" s="12"/>
      <c r="W906" s="12"/>
      <c r="X906" s="12"/>
      <c r="Y906" s="12"/>
      <c r="Z906" s="12"/>
      <c r="AA906" s="12"/>
      <c r="AB906" s="12"/>
      <c r="AC906" s="12"/>
      <c r="AD906" s="12"/>
      <c r="AE906" s="12"/>
      <c r="AF906" s="12"/>
      <c r="AG906" s="12"/>
      <c r="AH906" s="12"/>
      <c r="AI906" s="12"/>
      <c r="AJ906" s="12"/>
      <c r="AK906" s="124"/>
      <c r="CT906" s="7"/>
      <c r="CU906" s="7"/>
      <c r="CV906" s="7"/>
      <c r="CW906" s="7"/>
      <c r="CX906" s="7"/>
    </row>
    <row r="907" spans="1:102" s="24" customFormat="1" ht="12.75" customHeight="1">
      <c r="A907" s="78"/>
      <c r="B907" s="861"/>
      <c r="C907" s="861"/>
      <c r="D907" s="861"/>
      <c r="E907" s="861"/>
      <c r="F907" s="861"/>
      <c r="G907" s="736">
        <v>6319</v>
      </c>
      <c r="H907" s="737"/>
      <c r="I907" s="734">
        <f>SUM(I900:L904)</f>
        <v>0</v>
      </c>
      <c r="J907" s="734"/>
      <c r="K907" s="734"/>
      <c r="L907" s="734"/>
      <c r="M907" s="736">
        <v>6339</v>
      </c>
      <c r="N907" s="737"/>
      <c r="O907" s="734">
        <f>SUM(O900:R904)</f>
        <v>0</v>
      </c>
      <c r="P907" s="734"/>
      <c r="Q907" s="734"/>
      <c r="R907" s="734"/>
      <c r="S907" s="736">
        <v>6329</v>
      </c>
      <c r="T907" s="737"/>
      <c r="U907" s="734">
        <f>SUM(U900:X904)</f>
        <v>0</v>
      </c>
      <c r="V907" s="734"/>
      <c r="W907" s="734"/>
      <c r="X907" s="734"/>
      <c r="Y907" s="736">
        <v>6349</v>
      </c>
      <c r="Z907" s="737"/>
      <c r="AA907" s="734">
        <f>SUM(AA900:AD904)</f>
        <v>0</v>
      </c>
      <c r="AB907" s="734"/>
      <c r="AC907" s="734"/>
      <c r="AD907" s="734"/>
      <c r="AE907" s="736">
        <v>6359</v>
      </c>
      <c r="AF907" s="737"/>
      <c r="AG907" s="734">
        <f>SUM(AG900:AJ904)</f>
        <v>0</v>
      </c>
      <c r="AH907" s="734"/>
      <c r="AI907" s="734"/>
      <c r="AJ907" s="734"/>
      <c r="AK907" s="124"/>
      <c r="CT907" s="7"/>
      <c r="CU907" s="7"/>
      <c r="CV907" s="7"/>
      <c r="CW907" s="7"/>
      <c r="CX907" s="7"/>
    </row>
    <row r="908" spans="1:102" s="24" customFormat="1" ht="12" customHeight="1">
      <c r="A908" s="324"/>
      <c r="B908" s="325"/>
      <c r="C908" s="325"/>
      <c r="D908" s="325"/>
      <c r="E908" s="325"/>
      <c r="F908" s="325"/>
      <c r="G908" s="785" t="s">
        <v>664</v>
      </c>
      <c r="H908" s="785"/>
      <c r="I908" s="785"/>
      <c r="J908" s="785"/>
      <c r="K908" s="785"/>
      <c r="L908" s="785"/>
      <c r="M908" s="785"/>
      <c r="N908" s="785"/>
      <c r="O908" s="785"/>
      <c r="P908" s="785"/>
      <c r="Q908" s="785"/>
      <c r="R908" s="785"/>
      <c r="S908" s="785"/>
      <c r="T908" s="785"/>
      <c r="U908" s="785"/>
      <c r="V908" s="785"/>
      <c r="W908" s="785"/>
      <c r="X908" s="785"/>
      <c r="Y908" s="785"/>
      <c r="Z908" s="785"/>
      <c r="AA908" s="785"/>
      <c r="AB908" s="785"/>
      <c r="AC908" s="785"/>
      <c r="AD908" s="785"/>
      <c r="AE908" s="785"/>
      <c r="AF908" s="785"/>
      <c r="AG908" s="785"/>
      <c r="AH908" s="785"/>
      <c r="AI908" s="785"/>
      <c r="AJ908" s="785"/>
      <c r="AK908" s="326"/>
      <c r="CT908" s="7"/>
      <c r="CU908" s="7"/>
      <c r="CV908" s="7"/>
      <c r="CW908" s="7"/>
      <c r="CX908" s="7"/>
    </row>
    <row r="909" spans="1:102" s="24" customFormat="1" ht="12" customHeight="1">
      <c r="A909" s="324"/>
      <c r="B909" s="325"/>
      <c r="C909" s="325"/>
      <c r="D909" s="325"/>
      <c r="E909" s="325"/>
      <c r="F909" s="325"/>
      <c r="G909" s="785"/>
      <c r="H909" s="785"/>
      <c r="I909" s="785"/>
      <c r="J909" s="785"/>
      <c r="K909" s="785"/>
      <c r="L909" s="785"/>
      <c r="M909" s="785"/>
      <c r="N909" s="785"/>
      <c r="O909" s="785"/>
      <c r="P909" s="785"/>
      <c r="Q909" s="785"/>
      <c r="R909" s="785"/>
      <c r="S909" s="785"/>
      <c r="T909" s="785"/>
      <c r="U909" s="785"/>
      <c r="V909" s="785"/>
      <c r="W909" s="785"/>
      <c r="X909" s="785"/>
      <c r="Y909" s="785"/>
      <c r="Z909" s="785"/>
      <c r="AA909" s="785"/>
      <c r="AB909" s="785"/>
      <c r="AC909" s="785"/>
      <c r="AD909" s="785"/>
      <c r="AE909" s="785"/>
      <c r="AF909" s="785"/>
      <c r="AG909" s="785"/>
      <c r="AH909" s="785"/>
      <c r="AI909" s="785"/>
      <c r="AJ909" s="785"/>
      <c r="AK909" s="326"/>
      <c r="CT909" s="7"/>
      <c r="CU909" s="7"/>
      <c r="CV909" s="7"/>
      <c r="CW909" s="7"/>
      <c r="CX909" s="7"/>
    </row>
    <row r="910" spans="1:102" s="24" customFormat="1" ht="12" customHeight="1">
      <c r="A910" s="324"/>
      <c r="B910" s="325"/>
      <c r="C910" s="325"/>
      <c r="D910" s="325"/>
      <c r="E910" s="325"/>
      <c r="F910" s="325"/>
      <c r="G910" s="785"/>
      <c r="H910" s="785"/>
      <c r="I910" s="785"/>
      <c r="J910" s="785"/>
      <c r="K910" s="785"/>
      <c r="L910" s="785"/>
      <c r="M910" s="785"/>
      <c r="N910" s="785"/>
      <c r="O910" s="785"/>
      <c r="P910" s="785"/>
      <c r="Q910" s="785"/>
      <c r="R910" s="785"/>
      <c r="S910" s="785"/>
      <c r="T910" s="785"/>
      <c r="U910" s="785"/>
      <c r="V910" s="785"/>
      <c r="W910" s="785"/>
      <c r="X910" s="785"/>
      <c r="Y910" s="785"/>
      <c r="Z910" s="785"/>
      <c r="AA910" s="785"/>
      <c r="AB910" s="785"/>
      <c r="AC910" s="785"/>
      <c r="AD910" s="785"/>
      <c r="AE910" s="785"/>
      <c r="AF910" s="785"/>
      <c r="AG910" s="785"/>
      <c r="AH910" s="785"/>
      <c r="AI910" s="785"/>
      <c r="AJ910" s="785"/>
      <c r="AK910" s="326"/>
      <c r="CT910" s="7"/>
      <c r="CU910" s="7"/>
      <c r="CV910" s="7"/>
      <c r="CW910" s="7"/>
      <c r="CX910" s="7"/>
    </row>
    <row r="911" spans="1:102" s="24" customFormat="1" ht="3.75" customHeight="1">
      <c r="A911" s="324"/>
      <c r="B911" s="325"/>
      <c r="C911" s="325"/>
      <c r="D911" s="325"/>
      <c r="E911" s="325"/>
      <c r="F911" s="325"/>
      <c r="G911" s="325"/>
      <c r="H911" s="325"/>
      <c r="I911" s="325"/>
      <c r="J911" s="325"/>
      <c r="K911" s="325"/>
      <c r="L911" s="325"/>
      <c r="M911" s="325"/>
      <c r="N911" s="325"/>
      <c r="O911" s="325"/>
      <c r="P911" s="325"/>
      <c r="Q911" s="325"/>
      <c r="R911" s="325"/>
      <c r="S911" s="325"/>
      <c r="T911" s="325"/>
      <c r="U911" s="325"/>
      <c r="V911" s="325"/>
      <c r="W911" s="327"/>
      <c r="X911" s="327"/>
      <c r="Y911" s="327"/>
      <c r="Z911" s="327"/>
      <c r="AA911" s="327"/>
      <c r="AB911" s="328"/>
      <c r="AC911" s="328"/>
      <c r="AD911" s="328"/>
      <c r="AE911" s="328"/>
      <c r="AF911" s="327"/>
      <c r="AG911" s="327"/>
      <c r="AH911" s="327"/>
      <c r="AI911" s="327"/>
      <c r="AJ911" s="327"/>
      <c r="AK911" s="326"/>
      <c r="CT911" s="7"/>
      <c r="CU911" s="7"/>
      <c r="CV911" s="7"/>
      <c r="CW911" s="7"/>
      <c r="CX911" s="7"/>
    </row>
    <row r="912" spans="1:102" s="24" customFormat="1" ht="14.25">
      <c r="A912" s="329" t="s">
        <v>81</v>
      </c>
      <c r="B912" s="98" t="s">
        <v>665</v>
      </c>
      <c r="C912" s="100"/>
      <c r="D912" s="100"/>
      <c r="E912" s="100"/>
      <c r="F912" s="100"/>
      <c r="G912" s="736">
        <f>G907</f>
        <v>6319</v>
      </c>
      <c r="H912" s="737"/>
      <c r="I912" s="791"/>
      <c r="J912" s="791"/>
      <c r="K912" s="791"/>
      <c r="L912" s="791"/>
      <c r="M912" s="736">
        <f>M907</f>
        <v>6339</v>
      </c>
      <c r="N912" s="737"/>
      <c r="O912" s="791"/>
      <c r="P912" s="791"/>
      <c r="Q912" s="791"/>
      <c r="R912" s="791"/>
      <c r="S912" s="736">
        <f>S907</f>
        <v>6329</v>
      </c>
      <c r="T912" s="737"/>
      <c r="U912" s="791"/>
      <c r="V912" s="791"/>
      <c r="W912" s="791"/>
      <c r="X912" s="791"/>
      <c r="Y912" s="736">
        <f>Y907</f>
        <v>6349</v>
      </c>
      <c r="Z912" s="737"/>
      <c r="AA912" s="791"/>
      <c r="AB912" s="791"/>
      <c r="AC912" s="791"/>
      <c r="AD912" s="791"/>
      <c r="AE912" s="736">
        <f>AE907</f>
        <v>6359</v>
      </c>
      <c r="AF912" s="737"/>
      <c r="AG912" s="791"/>
      <c r="AH912" s="791"/>
      <c r="AI912" s="791"/>
      <c r="AJ912" s="791"/>
      <c r="AK912" s="326"/>
      <c r="CT912" s="7"/>
      <c r="CU912" s="7"/>
      <c r="CV912" s="7"/>
      <c r="CW912" s="7"/>
      <c r="CX912" s="7"/>
    </row>
    <row r="913" spans="1:102" s="24" customFormat="1" ht="3.75" customHeight="1">
      <c r="A913" s="111"/>
      <c r="B913" s="100"/>
      <c r="C913" s="100"/>
      <c r="D913" s="100"/>
      <c r="E913" s="100"/>
      <c r="F913" s="100"/>
      <c r="G913" s="100"/>
      <c r="H913" s="100"/>
      <c r="I913" s="330"/>
      <c r="J913" s="330"/>
      <c r="K913" s="125"/>
      <c r="L913" s="125"/>
      <c r="M913" s="325"/>
      <c r="N913" s="325"/>
      <c r="O913" s="125"/>
      <c r="P913" s="125"/>
      <c r="Q913" s="125"/>
      <c r="R913" s="125"/>
      <c r="S913" s="325"/>
      <c r="T913" s="325"/>
      <c r="U913" s="125"/>
      <c r="V913" s="125"/>
      <c r="W913" s="125"/>
      <c r="X913" s="125"/>
      <c r="Y913" s="327"/>
      <c r="Z913" s="327"/>
      <c r="AA913" s="125"/>
      <c r="AB913" s="331"/>
      <c r="AC913" s="331"/>
      <c r="AD913" s="331"/>
      <c r="AE913" s="328"/>
      <c r="AF913" s="327"/>
      <c r="AG913" s="125"/>
      <c r="AH913" s="125"/>
      <c r="AI913" s="125"/>
      <c r="AJ913" s="125"/>
      <c r="AK913" s="326"/>
      <c r="CT913" s="7"/>
      <c r="CU913" s="7"/>
      <c r="CV913" s="7"/>
      <c r="CW913" s="7"/>
      <c r="CX913" s="7"/>
    </row>
    <row r="914" spans="1:102" s="24" customFormat="1" ht="13.5" customHeight="1">
      <c r="A914" s="329" t="s">
        <v>84</v>
      </c>
      <c r="B914" s="862" t="s">
        <v>666</v>
      </c>
      <c r="C914" s="862"/>
      <c r="D914" s="862"/>
      <c r="E914" s="862"/>
      <c r="F914" s="862"/>
      <c r="G914" s="837">
        <v>63177</v>
      </c>
      <c r="H914" s="838"/>
      <c r="I914" s="791">
        <f>I945</f>
        <v>0</v>
      </c>
      <c r="J914" s="791"/>
      <c r="K914" s="791"/>
      <c r="L914" s="791"/>
      <c r="M914" s="837">
        <v>63377</v>
      </c>
      <c r="N914" s="838"/>
      <c r="O914" s="791">
        <f>O945</f>
        <v>0</v>
      </c>
      <c r="P914" s="791"/>
      <c r="Q914" s="791"/>
      <c r="R914" s="791"/>
      <c r="S914" s="837">
        <v>63277</v>
      </c>
      <c r="T914" s="838"/>
      <c r="U914" s="791">
        <f>U945</f>
        <v>0</v>
      </c>
      <c r="V914" s="791"/>
      <c r="W914" s="791"/>
      <c r="X914" s="791"/>
      <c r="Y914" s="837">
        <v>63477</v>
      </c>
      <c r="Z914" s="838"/>
      <c r="AA914" s="791">
        <f>AA945</f>
        <v>0</v>
      </c>
      <c r="AB914" s="791"/>
      <c r="AC914" s="791"/>
      <c r="AD914" s="791"/>
      <c r="AE914" s="837">
        <v>63577</v>
      </c>
      <c r="AF914" s="838"/>
      <c r="AG914" s="791">
        <f>AG945</f>
        <v>0</v>
      </c>
      <c r="AH914" s="791"/>
      <c r="AI914" s="791"/>
      <c r="AJ914" s="791"/>
      <c r="AK914" s="326"/>
      <c r="CT914" s="7"/>
      <c r="CU914" s="7"/>
      <c r="CV914" s="7"/>
      <c r="CW914" s="7"/>
      <c r="CX914" s="7"/>
    </row>
    <row r="915" spans="1:102" s="24" customFormat="1" ht="14.25">
      <c r="A915" s="111"/>
      <c r="B915" s="862"/>
      <c r="C915" s="862"/>
      <c r="D915" s="862"/>
      <c r="E915" s="862"/>
      <c r="F915" s="862"/>
      <c r="G915" s="863" t="s">
        <v>667</v>
      </c>
      <c r="H915" s="863"/>
      <c r="I915" s="863"/>
      <c r="J915" s="863"/>
      <c r="K915" s="863"/>
      <c r="L915" s="863"/>
      <c r="M915" s="863"/>
      <c r="N915" s="863"/>
      <c r="O915" s="863"/>
      <c r="P915" s="863"/>
      <c r="Q915" s="863"/>
      <c r="R915" s="863"/>
      <c r="S915" s="863"/>
      <c r="T915" s="863"/>
      <c r="U915" s="863"/>
      <c r="V915" s="863"/>
      <c r="W915" s="863"/>
      <c r="X915" s="863"/>
      <c r="Y915" s="863"/>
      <c r="Z915" s="863"/>
      <c r="AA915" s="863"/>
      <c r="AB915" s="863"/>
      <c r="AC915" s="863"/>
      <c r="AD915" s="863"/>
      <c r="AE915" s="863"/>
      <c r="AF915" s="863"/>
      <c r="AG915" s="863"/>
      <c r="AH915" s="863"/>
      <c r="AI915" s="863"/>
      <c r="AJ915" s="863"/>
      <c r="AK915" s="326"/>
      <c r="CT915" s="7"/>
      <c r="CU915" s="7"/>
      <c r="CV915" s="7"/>
      <c r="CW915" s="7"/>
      <c r="CX915" s="7"/>
    </row>
    <row r="916" spans="1:102" s="24" customFormat="1" ht="3.75" customHeight="1">
      <c r="A916" s="111"/>
      <c r="B916" s="100"/>
      <c r="C916" s="100"/>
      <c r="D916" s="100"/>
      <c r="E916" s="100"/>
      <c r="F916" s="100"/>
      <c r="G916" s="100"/>
      <c r="H916" s="100"/>
      <c r="I916" s="100"/>
      <c r="J916" s="100"/>
      <c r="K916" s="325"/>
      <c r="L916" s="325"/>
      <c r="M916" s="325"/>
      <c r="N916" s="325"/>
      <c r="O916" s="325"/>
      <c r="P916" s="325"/>
      <c r="Q916" s="325"/>
      <c r="R916" s="325"/>
      <c r="S916" s="325"/>
      <c r="T916" s="325"/>
      <c r="U916" s="325"/>
      <c r="V916" s="325"/>
      <c r="W916" s="327"/>
      <c r="X916" s="327"/>
      <c r="Y916" s="327"/>
      <c r="Z916" s="327"/>
      <c r="AA916" s="327"/>
      <c r="AB916" s="328"/>
      <c r="AC916" s="18"/>
      <c r="AD916" s="18"/>
      <c r="AE916" s="328"/>
      <c r="AF916" s="327"/>
      <c r="AG916" s="327"/>
      <c r="AH916" s="327"/>
      <c r="AI916" s="327"/>
      <c r="AJ916" s="327"/>
      <c r="AK916" s="326"/>
      <c r="CT916" s="7"/>
      <c r="CU916" s="7"/>
      <c r="CV916" s="7"/>
      <c r="CW916" s="7"/>
      <c r="CX916" s="7"/>
    </row>
    <row r="917" spans="1:102" s="24" customFormat="1" ht="16.5">
      <c r="A917" s="329" t="s">
        <v>85</v>
      </c>
      <c r="B917" s="100" t="s">
        <v>668</v>
      </c>
      <c r="C917" s="100"/>
      <c r="D917" s="100"/>
      <c r="E917" s="100"/>
      <c r="F917" s="100"/>
      <c r="G917" s="100"/>
      <c r="H917" s="100"/>
      <c r="I917" s="100"/>
      <c r="J917" s="100"/>
      <c r="K917" s="328"/>
      <c r="L917" s="328"/>
      <c r="M917" s="328"/>
      <c r="N917" s="328"/>
      <c r="O917" s="328"/>
      <c r="P917" s="328"/>
      <c r="Q917" s="328"/>
      <c r="R917" s="328"/>
      <c r="S917" s="328"/>
      <c r="T917" s="328"/>
      <c r="U917" s="328"/>
      <c r="V917" s="328"/>
      <c r="W917" s="328"/>
      <c r="X917" s="328"/>
      <c r="Y917" s="328"/>
      <c r="Z917" s="328"/>
      <c r="AA917" s="328"/>
      <c r="AB917" s="328"/>
      <c r="AC917" s="328"/>
      <c r="AD917" s="328"/>
      <c r="AE917" s="328"/>
      <c r="AF917" s="327"/>
      <c r="AG917" s="327"/>
      <c r="AH917" s="327"/>
      <c r="AI917" s="327"/>
      <c r="AJ917" s="327"/>
      <c r="AK917" s="326"/>
      <c r="CT917" s="7"/>
      <c r="CU917" s="7"/>
      <c r="CV917" s="7"/>
      <c r="CW917" s="7"/>
      <c r="CX917" s="7"/>
    </row>
    <row r="918" spans="1:102" s="24" customFormat="1" ht="14.25">
      <c r="A918" s="111"/>
      <c r="B918" s="7"/>
      <c r="C918" s="98" t="s">
        <v>669</v>
      </c>
      <c r="D918" s="100"/>
      <c r="E918" s="100"/>
      <c r="F918" s="100"/>
      <c r="G918" s="736">
        <v>6320</v>
      </c>
      <c r="H918" s="737"/>
      <c r="I918" s="734">
        <f>I912-I914</f>
        <v>0</v>
      </c>
      <c r="J918" s="734"/>
      <c r="K918" s="734"/>
      <c r="L918" s="734"/>
      <c r="M918" s="736">
        <v>6340</v>
      </c>
      <c r="N918" s="737"/>
      <c r="O918" s="734">
        <f>O912-O914</f>
        <v>0</v>
      </c>
      <c r="P918" s="734"/>
      <c r="Q918" s="734"/>
      <c r="R918" s="734"/>
      <c r="S918" s="736">
        <v>6330</v>
      </c>
      <c r="T918" s="737"/>
      <c r="U918" s="734">
        <f>U912-U914</f>
        <v>0</v>
      </c>
      <c r="V918" s="734"/>
      <c r="W918" s="734"/>
      <c r="X918" s="734"/>
      <c r="Y918" s="736">
        <v>6350</v>
      </c>
      <c r="Z918" s="737"/>
      <c r="AA918" s="734">
        <f>AA912-AA914</f>
        <v>0</v>
      </c>
      <c r="AB918" s="734"/>
      <c r="AC918" s="734"/>
      <c r="AD918" s="734"/>
      <c r="AE918" s="736">
        <v>6360</v>
      </c>
      <c r="AF918" s="737"/>
      <c r="AG918" s="734">
        <f>AG912-AG914</f>
        <v>0</v>
      </c>
      <c r="AH918" s="734"/>
      <c r="AI918" s="734"/>
      <c r="AJ918" s="734"/>
      <c r="AK918" s="326"/>
      <c r="CT918" s="7"/>
      <c r="CU918" s="7"/>
      <c r="CV918" s="7"/>
      <c r="CW918" s="7"/>
      <c r="CX918" s="7"/>
    </row>
    <row r="919" spans="1:102" s="24" customFormat="1" ht="12" customHeight="1">
      <c r="A919" s="111"/>
      <c r="B919" s="100"/>
      <c r="C919" s="100"/>
      <c r="D919" s="100"/>
      <c r="E919" s="100"/>
      <c r="F919" s="100"/>
      <c r="G919" s="864" t="s">
        <v>670</v>
      </c>
      <c r="H919" s="864"/>
      <c r="I919" s="864"/>
      <c r="J919" s="864"/>
      <c r="K919" s="864"/>
      <c r="L919" s="864"/>
      <c r="M919" s="864"/>
      <c r="N919" s="864"/>
      <c r="O919" s="864"/>
      <c r="P919" s="864"/>
      <c r="Q919" s="864"/>
      <c r="R919" s="864"/>
      <c r="S919" s="864"/>
      <c r="T919" s="864"/>
      <c r="U919" s="864"/>
      <c r="V919" s="864"/>
      <c r="W919" s="864"/>
      <c r="X919" s="864"/>
      <c r="Y919" s="864"/>
      <c r="Z919" s="864"/>
      <c r="AA919" s="864"/>
      <c r="AB919" s="864"/>
      <c r="AC919" s="864"/>
      <c r="AD919" s="864"/>
      <c r="AE919" s="864"/>
      <c r="AF919" s="864"/>
      <c r="AG919" s="864"/>
      <c r="AH919" s="864"/>
      <c r="AI919" s="864"/>
      <c r="AJ919" s="864"/>
      <c r="AK919" s="326"/>
      <c r="CT919" s="7"/>
      <c r="CU919" s="7"/>
      <c r="CV919" s="7"/>
      <c r="CW919" s="7"/>
      <c r="CX919" s="7"/>
    </row>
    <row r="920" spans="1:102" s="24" customFormat="1" ht="3.75" customHeight="1">
      <c r="A920" s="111"/>
      <c r="B920" s="100"/>
      <c r="C920" s="100"/>
      <c r="D920" s="100"/>
      <c r="E920" s="100"/>
      <c r="F920" s="100"/>
      <c r="G920" s="332"/>
      <c r="H920" s="332"/>
      <c r="I920" s="332"/>
      <c r="J920" s="332"/>
      <c r="K920" s="332"/>
      <c r="L920" s="332"/>
      <c r="M920" s="332"/>
      <c r="N920" s="332"/>
      <c r="O920" s="332"/>
      <c r="P920" s="332"/>
      <c r="Q920" s="332"/>
      <c r="R920" s="332"/>
      <c r="S920" s="332"/>
      <c r="T920" s="332"/>
      <c r="U920" s="332"/>
      <c r="V920" s="332"/>
      <c r="W920" s="332"/>
      <c r="X920" s="332"/>
      <c r="Y920" s="332"/>
      <c r="Z920" s="332"/>
      <c r="AA920" s="332"/>
      <c r="AB920" s="332"/>
      <c r="AC920" s="332"/>
      <c r="AD920" s="332"/>
      <c r="AE920" s="332"/>
      <c r="AF920" s="332"/>
      <c r="AG920" s="332"/>
      <c r="AH920" s="332"/>
      <c r="AI920" s="332"/>
      <c r="AJ920" s="332"/>
      <c r="AK920" s="326"/>
      <c r="CT920" s="7"/>
      <c r="CU920" s="7"/>
      <c r="CV920" s="7"/>
      <c r="CW920" s="7"/>
      <c r="CX920" s="7"/>
    </row>
    <row r="921" spans="1:102" s="24" customFormat="1" ht="14.25">
      <c r="A921" s="329" t="s">
        <v>88</v>
      </c>
      <c r="B921" s="100" t="s">
        <v>671</v>
      </c>
      <c r="C921" s="100"/>
      <c r="D921" s="100"/>
      <c r="E921" s="100"/>
      <c r="F921" s="100"/>
      <c r="G921" s="100"/>
      <c r="H921" s="100"/>
      <c r="I921" s="100"/>
      <c r="J921" s="100"/>
      <c r="K921" s="328"/>
      <c r="L921" s="328"/>
      <c r="M921" s="328"/>
      <c r="N921" s="328"/>
      <c r="O921" s="328"/>
      <c r="P921" s="328"/>
      <c r="Q921" s="328"/>
      <c r="R921" s="328"/>
      <c r="S921" s="328"/>
      <c r="T921" s="328"/>
      <c r="U921" s="328"/>
      <c r="V921" s="328"/>
      <c r="W921" s="328"/>
      <c r="X921" s="328"/>
      <c r="Y921" s="328"/>
      <c r="Z921" s="328"/>
      <c r="AA921" s="328"/>
      <c r="AB921" s="328"/>
      <c r="AC921" s="328"/>
      <c r="AD921" s="328"/>
      <c r="AE921" s="328"/>
      <c r="AF921" s="328"/>
      <c r="AG921" s="328"/>
      <c r="AH921" s="328"/>
      <c r="AI921" s="328"/>
      <c r="AJ921" s="328"/>
      <c r="AK921" s="326"/>
      <c r="CT921" s="7"/>
      <c r="CU921" s="7"/>
      <c r="CV921" s="7"/>
      <c r="CW921" s="7"/>
      <c r="CX921" s="7"/>
    </row>
    <row r="922" spans="1:102" s="24" customFormat="1" ht="12.75" customHeight="1">
      <c r="A922" s="333"/>
      <c r="B922" s="100"/>
      <c r="C922" s="100"/>
      <c r="D922" s="100"/>
      <c r="E922" s="100"/>
      <c r="F922" s="100"/>
      <c r="G922" s="736">
        <v>6381</v>
      </c>
      <c r="H922" s="737"/>
      <c r="I922" s="791"/>
      <c r="J922" s="791"/>
      <c r="K922" s="791"/>
      <c r="L922" s="791"/>
      <c r="M922" s="736">
        <v>6383</v>
      </c>
      <c r="N922" s="737"/>
      <c r="O922" s="791"/>
      <c r="P922" s="791"/>
      <c r="Q922" s="791"/>
      <c r="R922" s="791"/>
      <c r="S922" s="736">
        <v>6382</v>
      </c>
      <c r="T922" s="737"/>
      <c r="U922" s="791"/>
      <c r="V922" s="791"/>
      <c r="W922" s="791"/>
      <c r="X922" s="791"/>
      <c r="Y922" s="736">
        <v>6384</v>
      </c>
      <c r="Z922" s="737"/>
      <c r="AA922" s="791"/>
      <c r="AB922" s="791"/>
      <c r="AC922" s="791"/>
      <c r="AD922" s="791"/>
      <c r="AE922" s="736">
        <v>6385</v>
      </c>
      <c r="AF922" s="737"/>
      <c r="AG922" s="791"/>
      <c r="AH922" s="791"/>
      <c r="AI922" s="791"/>
      <c r="AJ922" s="791"/>
      <c r="AK922" s="326"/>
      <c r="CT922" s="7"/>
      <c r="CU922" s="7"/>
      <c r="CV922" s="7"/>
      <c r="CW922" s="7"/>
      <c r="CX922" s="7"/>
    </row>
    <row r="923" spans="1:102" s="24" customFormat="1" ht="3.75" customHeight="1">
      <c r="A923" s="333"/>
      <c r="B923" s="100"/>
      <c r="C923" s="100"/>
      <c r="D923" s="100"/>
      <c r="E923" s="100"/>
      <c r="F923" s="100"/>
      <c r="G923" s="100"/>
      <c r="H923" s="100"/>
      <c r="I923" s="100"/>
      <c r="J923" s="100"/>
      <c r="K923" s="328"/>
      <c r="L923" s="328"/>
      <c r="M923" s="328"/>
      <c r="N923" s="328"/>
      <c r="O923" s="328"/>
      <c r="P923" s="328"/>
      <c r="Q923" s="328"/>
      <c r="R923" s="328"/>
      <c r="S923" s="328"/>
      <c r="T923" s="328"/>
      <c r="U923" s="328"/>
      <c r="V923" s="328"/>
      <c r="W923" s="328"/>
      <c r="X923" s="328"/>
      <c r="Y923" s="328"/>
      <c r="Z923" s="328"/>
      <c r="AA923" s="328"/>
      <c r="AB923" s="328"/>
      <c r="AC923" s="328"/>
      <c r="AD923" s="328"/>
      <c r="AE923" s="328"/>
      <c r="AF923" s="328"/>
      <c r="AG923" s="328"/>
      <c r="AH923" s="328"/>
      <c r="AI923" s="328"/>
      <c r="AJ923" s="328"/>
      <c r="AK923" s="326"/>
      <c r="CT923" s="7"/>
      <c r="CU923" s="7"/>
      <c r="CV923" s="7"/>
      <c r="CW923" s="7"/>
      <c r="CX923" s="7"/>
    </row>
    <row r="924" spans="1:102" s="24" customFormat="1" ht="14.25">
      <c r="A924" s="329" t="s">
        <v>98</v>
      </c>
      <c r="B924" s="334" t="s">
        <v>672</v>
      </c>
      <c r="C924" s="100"/>
      <c r="D924" s="100"/>
      <c r="E924" s="100"/>
      <c r="F924" s="100"/>
      <c r="G924" s="100"/>
      <c r="H924" s="100"/>
      <c r="I924" s="100"/>
      <c r="J924" s="100"/>
      <c r="K924" s="328"/>
      <c r="L924" s="328"/>
      <c r="M924" s="328"/>
      <c r="N924" s="328"/>
      <c r="O924" s="328"/>
      <c r="P924" s="328"/>
      <c r="Q924" s="328"/>
      <c r="R924" s="328"/>
      <c r="S924" s="328"/>
      <c r="T924" s="328"/>
      <c r="U924" s="328"/>
      <c r="V924" s="328"/>
      <c r="W924" s="328"/>
      <c r="X924" s="328"/>
      <c r="Y924" s="328"/>
      <c r="Z924" s="328"/>
      <c r="AA924" s="328"/>
      <c r="AB924" s="328"/>
      <c r="AC924" s="328"/>
      <c r="AD924" s="328"/>
      <c r="AE924" s="328"/>
      <c r="AF924" s="328"/>
      <c r="AG924" s="328"/>
      <c r="AH924" s="328"/>
      <c r="AI924" s="328"/>
      <c r="AJ924" s="328"/>
      <c r="AK924" s="326"/>
      <c r="CT924" s="7"/>
      <c r="CU924" s="7"/>
      <c r="CV924" s="7"/>
      <c r="CW924" s="7"/>
      <c r="CX924" s="7"/>
    </row>
    <row r="925" spans="1:102" s="24" customFormat="1" ht="3.75" customHeight="1">
      <c r="A925" s="111"/>
      <c r="B925" s="100"/>
      <c r="C925" s="100"/>
      <c r="D925" s="100"/>
      <c r="E925" s="100"/>
      <c r="F925" s="100"/>
      <c r="G925" s="100"/>
      <c r="H925" s="100"/>
      <c r="I925" s="100"/>
      <c r="J925" s="100"/>
      <c r="K925" s="12"/>
      <c r="L925" s="12"/>
      <c r="M925" s="12"/>
      <c r="N925" s="12"/>
      <c r="O925" s="12"/>
      <c r="P925" s="12"/>
      <c r="Q925" s="12"/>
      <c r="R925" s="12"/>
      <c r="S925" s="12"/>
      <c r="T925" s="12"/>
      <c r="U925" s="12"/>
      <c r="V925" s="12"/>
      <c r="W925" s="12"/>
      <c r="X925" s="12"/>
      <c r="Y925" s="12"/>
      <c r="Z925" s="12"/>
      <c r="AA925" s="12"/>
      <c r="AB925" s="12"/>
      <c r="AC925" s="12"/>
      <c r="AD925" s="12"/>
      <c r="AE925" s="12"/>
      <c r="AF925" s="12"/>
      <c r="AG925" s="12"/>
      <c r="AH925" s="12"/>
      <c r="AI925" s="12"/>
      <c r="AJ925" s="12"/>
      <c r="AK925" s="124"/>
      <c r="CT925" s="7"/>
      <c r="CU925" s="7"/>
      <c r="CV925" s="7"/>
      <c r="CW925" s="7"/>
      <c r="CX925" s="7"/>
    </row>
    <row r="926" spans="1:102" s="24" customFormat="1" ht="14.25">
      <c r="A926" s="111" t="s">
        <v>235</v>
      </c>
      <c r="B926" s="100" t="s">
        <v>673</v>
      </c>
      <c r="C926" s="12"/>
      <c r="D926" s="12"/>
      <c r="E926" s="100"/>
      <c r="F926" s="100"/>
      <c r="G926" s="100"/>
      <c r="H926" s="100"/>
      <c r="I926" s="100"/>
      <c r="J926" s="100"/>
      <c r="K926" s="12"/>
      <c r="L926" s="12"/>
      <c r="M926" s="12"/>
      <c r="N926" s="12"/>
      <c r="O926" s="12"/>
      <c r="P926" s="12"/>
      <c r="Q926" s="12"/>
      <c r="R926" s="12"/>
      <c r="S926" s="12"/>
      <c r="T926" s="12"/>
      <c r="U926" s="12"/>
      <c r="V926" s="12"/>
      <c r="W926" s="12"/>
      <c r="X926" s="12"/>
      <c r="Y926" s="12"/>
      <c r="Z926" s="12"/>
      <c r="AA926" s="12"/>
      <c r="AB926" s="12"/>
      <c r="AC926" s="12"/>
      <c r="AD926" s="12"/>
      <c r="AE926" s="12"/>
      <c r="AF926" s="12"/>
      <c r="AG926" s="12"/>
      <c r="AH926" s="12"/>
      <c r="AI926" s="12"/>
      <c r="AJ926" s="12"/>
      <c r="AK926" s="124"/>
      <c r="CT926" s="7"/>
      <c r="CU926" s="7"/>
      <c r="CV926" s="7"/>
      <c r="CW926" s="7"/>
      <c r="CX926" s="7"/>
    </row>
    <row r="927" spans="1:102" s="24" customFormat="1" ht="14.25">
      <c r="A927" s="111"/>
      <c r="B927" s="7"/>
      <c r="C927" s="100" t="s">
        <v>674</v>
      </c>
      <c r="D927" s="12"/>
      <c r="E927" s="100"/>
      <c r="F927" s="100"/>
      <c r="G927" s="100"/>
      <c r="H927" s="100"/>
      <c r="I927" s="100"/>
      <c r="J927" s="100"/>
      <c r="K927" s="12"/>
      <c r="L927" s="12"/>
      <c r="M927" s="12"/>
      <c r="N927" s="12"/>
      <c r="O927" s="12"/>
      <c r="P927" s="12"/>
      <c r="Q927" s="12"/>
      <c r="R927" s="12"/>
      <c r="S927" s="12"/>
      <c r="T927" s="12"/>
      <c r="U927" s="12"/>
      <c r="V927" s="12"/>
      <c r="W927" s="12"/>
      <c r="X927" s="12"/>
      <c r="Y927" s="12"/>
      <c r="Z927" s="12"/>
      <c r="AA927" s="12"/>
      <c r="AB927" s="12"/>
      <c r="AC927" s="12"/>
      <c r="AD927" s="12"/>
      <c r="AE927" s="12"/>
      <c r="AF927" s="12"/>
      <c r="AG927" s="12"/>
      <c r="AH927" s="12"/>
      <c r="AI927" s="12"/>
      <c r="AJ927" s="12"/>
      <c r="AK927" s="124"/>
      <c r="CT927" s="7"/>
      <c r="CU927" s="7"/>
      <c r="CV927" s="7"/>
      <c r="CW927" s="7"/>
      <c r="CX927" s="7"/>
    </row>
    <row r="928" spans="1:102" s="24" customFormat="1" ht="12.75" customHeight="1">
      <c r="A928" s="78"/>
      <c r="B928" s="335" t="s">
        <v>90</v>
      </c>
      <c r="C928" s="790"/>
      <c r="D928" s="790"/>
      <c r="E928" s="790"/>
      <c r="F928" s="790"/>
      <c r="G928" s="654">
        <v>63176</v>
      </c>
      <c r="H928" s="656"/>
      <c r="I928" s="791"/>
      <c r="J928" s="791"/>
      <c r="K928" s="791"/>
      <c r="L928" s="791"/>
      <c r="M928" s="654">
        <v>63376</v>
      </c>
      <c r="N928" s="656"/>
      <c r="O928" s="791"/>
      <c r="P928" s="791"/>
      <c r="Q928" s="791"/>
      <c r="R928" s="791"/>
      <c r="S928" s="654">
        <v>63276</v>
      </c>
      <c r="T928" s="656"/>
      <c r="U928" s="791"/>
      <c r="V928" s="791"/>
      <c r="W928" s="791"/>
      <c r="X928" s="791"/>
      <c r="Y928" s="654">
        <v>63476</v>
      </c>
      <c r="Z928" s="656"/>
      <c r="AA928" s="791"/>
      <c r="AB928" s="791"/>
      <c r="AC928" s="791"/>
      <c r="AD928" s="791"/>
      <c r="AE928" s="654">
        <v>63576</v>
      </c>
      <c r="AF928" s="656"/>
      <c r="AG928" s="791"/>
      <c r="AH928" s="791"/>
      <c r="AI928" s="791"/>
      <c r="AJ928" s="791"/>
      <c r="AK928" s="124"/>
      <c r="CT928" s="7"/>
      <c r="CU928" s="7"/>
      <c r="CV928" s="7"/>
      <c r="CW928" s="7"/>
      <c r="CX928" s="7"/>
    </row>
    <row r="929" spans="1:102" s="24" customFormat="1" ht="3.75" customHeight="1">
      <c r="A929" s="78"/>
      <c r="B929" s="335"/>
      <c r="C929" s="323"/>
      <c r="D929" s="323"/>
      <c r="E929" s="323"/>
      <c r="F929" s="323"/>
      <c r="G929" s="12"/>
      <c r="H929" s="12"/>
      <c r="I929" s="331"/>
      <c r="J929" s="331"/>
      <c r="K929" s="331"/>
      <c r="L929" s="331"/>
      <c r="M929" s="17"/>
      <c r="N929" s="17"/>
      <c r="O929" s="331"/>
      <c r="P929" s="331"/>
      <c r="Q929" s="331"/>
      <c r="R929" s="331"/>
      <c r="S929" s="17"/>
      <c r="T929" s="17"/>
      <c r="U929" s="331"/>
      <c r="V929" s="331"/>
      <c r="W929" s="331"/>
      <c r="X929" s="331"/>
      <c r="Y929" s="17"/>
      <c r="Z929" s="17"/>
      <c r="AA929" s="331"/>
      <c r="AB929" s="331"/>
      <c r="AC929" s="331"/>
      <c r="AD929" s="331"/>
      <c r="AE929" s="17"/>
      <c r="AF929" s="17"/>
      <c r="AG929" s="331"/>
      <c r="AH929" s="331"/>
      <c r="AI929" s="331"/>
      <c r="AJ929" s="331"/>
      <c r="AK929" s="124"/>
      <c r="CT929" s="7"/>
      <c r="CU929" s="7"/>
      <c r="CV929" s="7"/>
      <c r="CW929" s="7"/>
      <c r="CX929" s="7"/>
    </row>
    <row r="930" spans="1:102" s="24" customFormat="1" ht="12.75" customHeight="1">
      <c r="A930" s="78"/>
      <c r="B930" s="335" t="s">
        <v>91</v>
      </c>
      <c r="C930" s="790"/>
      <c r="D930" s="790"/>
      <c r="E930" s="790"/>
      <c r="F930" s="790"/>
      <c r="G930" s="654">
        <v>63175</v>
      </c>
      <c r="H930" s="656"/>
      <c r="I930" s="791"/>
      <c r="J930" s="791"/>
      <c r="K930" s="791"/>
      <c r="L930" s="791"/>
      <c r="M930" s="654">
        <v>63375</v>
      </c>
      <c r="N930" s="656"/>
      <c r="O930" s="791"/>
      <c r="P930" s="791"/>
      <c r="Q930" s="791"/>
      <c r="R930" s="791"/>
      <c r="S930" s="654">
        <v>63275</v>
      </c>
      <c r="T930" s="656"/>
      <c r="U930" s="791"/>
      <c r="V930" s="791"/>
      <c r="W930" s="791"/>
      <c r="X930" s="791"/>
      <c r="Y930" s="654">
        <v>63475</v>
      </c>
      <c r="Z930" s="656"/>
      <c r="AA930" s="791"/>
      <c r="AB930" s="791"/>
      <c r="AC930" s="791"/>
      <c r="AD930" s="791"/>
      <c r="AE930" s="654">
        <v>63575</v>
      </c>
      <c r="AF930" s="656"/>
      <c r="AG930" s="791"/>
      <c r="AH930" s="791"/>
      <c r="AI930" s="791"/>
      <c r="AJ930" s="791"/>
      <c r="AK930" s="124"/>
      <c r="CT930" s="7"/>
      <c r="CU930" s="7"/>
      <c r="CV930" s="7"/>
      <c r="CW930" s="7"/>
      <c r="CX930" s="7"/>
    </row>
    <row r="931" spans="1:102" s="24" customFormat="1" ht="3.75" customHeight="1">
      <c r="A931" s="78"/>
      <c r="B931" s="335"/>
      <c r="C931" s="323"/>
      <c r="D931" s="323"/>
      <c r="E931" s="323"/>
      <c r="F931" s="323"/>
      <c r="G931" s="12"/>
      <c r="H931" s="12"/>
      <c r="I931" s="331"/>
      <c r="J931" s="331"/>
      <c r="K931" s="331"/>
      <c r="L931" s="331"/>
      <c r="M931" s="17"/>
      <c r="N931" s="17"/>
      <c r="O931" s="331"/>
      <c r="P931" s="331"/>
      <c r="Q931" s="331"/>
      <c r="R931" s="331"/>
      <c r="S931" s="17"/>
      <c r="T931" s="17"/>
      <c r="U931" s="331"/>
      <c r="V931" s="331"/>
      <c r="W931" s="331"/>
      <c r="X931" s="331"/>
      <c r="Y931" s="17"/>
      <c r="Z931" s="17"/>
      <c r="AA931" s="331"/>
      <c r="AB931" s="331"/>
      <c r="AC931" s="331"/>
      <c r="AD931" s="331"/>
      <c r="AE931" s="17"/>
      <c r="AF931" s="17"/>
      <c r="AG931" s="331"/>
      <c r="AH931" s="331"/>
      <c r="AI931" s="331"/>
      <c r="AJ931" s="331"/>
      <c r="AK931" s="124"/>
      <c r="CT931" s="7"/>
      <c r="CU931" s="7"/>
      <c r="CV931" s="7"/>
      <c r="CW931" s="7"/>
      <c r="CX931" s="7"/>
    </row>
    <row r="932" spans="1:102" s="24" customFormat="1" ht="12.75" customHeight="1">
      <c r="A932" s="78"/>
      <c r="B932" s="335" t="s">
        <v>92</v>
      </c>
      <c r="C932" s="790"/>
      <c r="D932" s="790"/>
      <c r="E932" s="790"/>
      <c r="F932" s="790"/>
      <c r="G932" s="654">
        <v>63174</v>
      </c>
      <c r="H932" s="656"/>
      <c r="I932" s="791"/>
      <c r="J932" s="791"/>
      <c r="K932" s="791"/>
      <c r="L932" s="791"/>
      <c r="M932" s="654">
        <v>63374</v>
      </c>
      <c r="N932" s="656"/>
      <c r="O932" s="791"/>
      <c r="P932" s="791"/>
      <c r="Q932" s="791"/>
      <c r="R932" s="791"/>
      <c r="S932" s="654">
        <v>63274</v>
      </c>
      <c r="T932" s="656"/>
      <c r="U932" s="791"/>
      <c r="V932" s="791"/>
      <c r="W932" s="791"/>
      <c r="X932" s="791"/>
      <c r="Y932" s="654">
        <v>63474</v>
      </c>
      <c r="Z932" s="656"/>
      <c r="AA932" s="791"/>
      <c r="AB932" s="791"/>
      <c r="AC932" s="791"/>
      <c r="AD932" s="791"/>
      <c r="AE932" s="654">
        <v>63574</v>
      </c>
      <c r="AF932" s="656"/>
      <c r="AG932" s="791"/>
      <c r="AH932" s="791"/>
      <c r="AI932" s="791"/>
      <c r="AJ932" s="791"/>
      <c r="AK932" s="124"/>
      <c r="CT932" s="7"/>
      <c r="CU932" s="7"/>
      <c r="CV932" s="7"/>
      <c r="CW932" s="7"/>
      <c r="CX932" s="7"/>
    </row>
    <row r="933" spans="1:102" s="24" customFormat="1" ht="3.75" customHeight="1">
      <c r="A933" s="78"/>
      <c r="B933" s="335"/>
      <c r="C933" s="323"/>
      <c r="D933" s="323"/>
      <c r="E933" s="323"/>
      <c r="F933" s="323"/>
      <c r="G933" s="12"/>
      <c r="H933" s="12"/>
      <c r="I933" s="331"/>
      <c r="J933" s="331"/>
      <c r="K933" s="331"/>
      <c r="L933" s="331"/>
      <c r="M933" s="17"/>
      <c r="N933" s="17"/>
      <c r="O933" s="331"/>
      <c r="P933" s="331"/>
      <c r="Q933" s="331"/>
      <c r="R933" s="331"/>
      <c r="S933" s="17"/>
      <c r="T933" s="17"/>
      <c r="U933" s="331"/>
      <c r="V933" s="331"/>
      <c r="W933" s="331"/>
      <c r="X933" s="331"/>
      <c r="Y933" s="17"/>
      <c r="Z933" s="17"/>
      <c r="AA933" s="331"/>
      <c r="AB933" s="331"/>
      <c r="AC933" s="331"/>
      <c r="AD933" s="331"/>
      <c r="AE933" s="17"/>
      <c r="AF933" s="17"/>
      <c r="AG933" s="331"/>
      <c r="AH933" s="331"/>
      <c r="AI933" s="331"/>
      <c r="AJ933" s="331"/>
      <c r="AK933" s="124"/>
      <c r="CT933" s="7"/>
      <c r="CU933" s="7"/>
      <c r="CV933" s="7"/>
      <c r="CW933" s="7"/>
      <c r="CX933" s="7"/>
    </row>
    <row r="934" spans="1:102" s="24" customFormat="1" ht="12.75" customHeight="1">
      <c r="A934" s="78"/>
      <c r="B934" s="335" t="s">
        <v>608</v>
      </c>
      <c r="C934" s="790"/>
      <c r="D934" s="790"/>
      <c r="E934" s="790"/>
      <c r="F934" s="790"/>
      <c r="G934" s="654">
        <v>63173</v>
      </c>
      <c r="H934" s="656"/>
      <c r="I934" s="791"/>
      <c r="J934" s="791"/>
      <c r="K934" s="791"/>
      <c r="L934" s="791"/>
      <c r="M934" s="654">
        <v>63373</v>
      </c>
      <c r="N934" s="656"/>
      <c r="O934" s="791"/>
      <c r="P934" s="791"/>
      <c r="Q934" s="791"/>
      <c r="R934" s="791"/>
      <c r="S934" s="654">
        <v>63273</v>
      </c>
      <c r="T934" s="656"/>
      <c r="U934" s="791"/>
      <c r="V934" s="791"/>
      <c r="W934" s="791"/>
      <c r="X934" s="791"/>
      <c r="Y934" s="654">
        <v>63473</v>
      </c>
      <c r="Z934" s="656"/>
      <c r="AA934" s="791"/>
      <c r="AB934" s="791"/>
      <c r="AC934" s="791"/>
      <c r="AD934" s="791"/>
      <c r="AE934" s="654">
        <v>63573</v>
      </c>
      <c r="AF934" s="656"/>
      <c r="AG934" s="791"/>
      <c r="AH934" s="791"/>
      <c r="AI934" s="791"/>
      <c r="AJ934" s="791"/>
      <c r="AK934" s="124"/>
      <c r="CT934" s="7"/>
      <c r="CU934" s="7"/>
      <c r="CV934" s="7"/>
      <c r="CW934" s="7"/>
      <c r="CX934" s="7"/>
    </row>
    <row r="935" spans="1:102" s="24" customFormat="1" ht="3.75" customHeight="1">
      <c r="A935" s="78"/>
      <c r="B935" s="335"/>
      <c r="C935" s="323"/>
      <c r="D935" s="323"/>
      <c r="E935" s="323"/>
      <c r="F935" s="323"/>
      <c r="G935" s="12"/>
      <c r="H935" s="12"/>
      <c r="I935" s="331"/>
      <c r="J935" s="331"/>
      <c r="K935" s="331"/>
      <c r="L935" s="331"/>
      <c r="M935" s="17"/>
      <c r="N935" s="17"/>
      <c r="O935" s="331"/>
      <c r="P935" s="331"/>
      <c r="Q935" s="331"/>
      <c r="R935" s="331"/>
      <c r="S935" s="17"/>
      <c r="T935" s="17"/>
      <c r="U935" s="331"/>
      <c r="V935" s="331"/>
      <c r="W935" s="331"/>
      <c r="X935" s="331"/>
      <c r="Y935" s="17"/>
      <c r="Z935" s="17"/>
      <c r="AA935" s="331"/>
      <c r="AB935" s="331"/>
      <c r="AC935" s="331"/>
      <c r="AD935" s="331"/>
      <c r="AE935" s="17"/>
      <c r="AF935" s="17"/>
      <c r="AG935" s="331"/>
      <c r="AH935" s="331"/>
      <c r="AI935" s="331"/>
      <c r="AJ935" s="331"/>
      <c r="AK935" s="124"/>
      <c r="CT935" s="7"/>
      <c r="CU935" s="7"/>
      <c r="CV935" s="7"/>
      <c r="CW935" s="7"/>
      <c r="CX935" s="7"/>
    </row>
    <row r="936" spans="1:102" s="24" customFormat="1" ht="12.75" customHeight="1">
      <c r="A936" s="78"/>
      <c r="B936" s="335" t="s">
        <v>609</v>
      </c>
      <c r="C936" s="790"/>
      <c r="D936" s="790"/>
      <c r="E936" s="790"/>
      <c r="F936" s="790"/>
      <c r="G936" s="654">
        <v>63172</v>
      </c>
      <c r="H936" s="656"/>
      <c r="I936" s="791"/>
      <c r="J936" s="791"/>
      <c r="K936" s="791"/>
      <c r="L936" s="791"/>
      <c r="M936" s="654">
        <v>63372</v>
      </c>
      <c r="N936" s="656"/>
      <c r="O936" s="791"/>
      <c r="P936" s="791"/>
      <c r="Q936" s="791"/>
      <c r="R936" s="791"/>
      <c r="S936" s="654">
        <v>63272</v>
      </c>
      <c r="T936" s="656"/>
      <c r="U936" s="791"/>
      <c r="V936" s="791"/>
      <c r="W936" s="791"/>
      <c r="X936" s="791"/>
      <c r="Y936" s="654">
        <v>63472</v>
      </c>
      <c r="Z936" s="656"/>
      <c r="AA936" s="791"/>
      <c r="AB936" s="791"/>
      <c r="AC936" s="791"/>
      <c r="AD936" s="791"/>
      <c r="AE936" s="654">
        <v>63572</v>
      </c>
      <c r="AF936" s="656"/>
      <c r="AG936" s="791"/>
      <c r="AH936" s="791"/>
      <c r="AI936" s="791"/>
      <c r="AJ936" s="791"/>
      <c r="AK936" s="124"/>
      <c r="CT936" s="7"/>
      <c r="CU936" s="7"/>
      <c r="CV936" s="7"/>
      <c r="CW936" s="7"/>
      <c r="CX936" s="7"/>
    </row>
    <row r="937" spans="1:102" s="24" customFormat="1" ht="3.75" customHeight="1">
      <c r="A937" s="78"/>
      <c r="B937" s="335"/>
      <c r="C937" s="323"/>
      <c r="D937" s="323"/>
      <c r="E937" s="323"/>
      <c r="F937" s="323"/>
      <c r="G937" s="12"/>
      <c r="H937" s="12"/>
      <c r="I937" s="331"/>
      <c r="J937" s="331"/>
      <c r="K937" s="331"/>
      <c r="L937" s="331"/>
      <c r="M937" s="17"/>
      <c r="N937" s="17"/>
      <c r="O937" s="331"/>
      <c r="P937" s="331"/>
      <c r="Q937" s="331"/>
      <c r="R937" s="331"/>
      <c r="S937" s="17"/>
      <c r="T937" s="17"/>
      <c r="U937" s="331"/>
      <c r="V937" s="331"/>
      <c r="W937" s="331"/>
      <c r="X937" s="331"/>
      <c r="Y937" s="17"/>
      <c r="Z937" s="17"/>
      <c r="AA937" s="331"/>
      <c r="AB937" s="331"/>
      <c r="AC937" s="331"/>
      <c r="AD937" s="331"/>
      <c r="AE937" s="17"/>
      <c r="AF937" s="17"/>
      <c r="AG937" s="331"/>
      <c r="AH937" s="331"/>
      <c r="AI937" s="331"/>
      <c r="AJ937" s="331"/>
      <c r="AK937" s="124"/>
      <c r="CT937" s="7"/>
      <c r="CU937" s="7"/>
      <c r="CV937" s="7"/>
      <c r="CW937" s="7"/>
      <c r="CX937" s="7"/>
    </row>
    <row r="938" spans="1:102" s="24" customFormat="1" ht="12.75" customHeight="1">
      <c r="A938" s="78"/>
      <c r="B938" s="335" t="s">
        <v>675</v>
      </c>
      <c r="C938" s="790"/>
      <c r="D938" s="790"/>
      <c r="E938" s="790"/>
      <c r="F938" s="790"/>
      <c r="G938" s="654">
        <v>63171</v>
      </c>
      <c r="H938" s="656"/>
      <c r="I938" s="791"/>
      <c r="J938" s="791"/>
      <c r="K938" s="791"/>
      <c r="L938" s="791"/>
      <c r="M938" s="654">
        <v>63371</v>
      </c>
      <c r="N938" s="656"/>
      <c r="O938" s="791"/>
      <c r="P938" s="791"/>
      <c r="Q938" s="791"/>
      <c r="R938" s="791"/>
      <c r="S938" s="654">
        <v>63271</v>
      </c>
      <c r="T938" s="656"/>
      <c r="U938" s="791"/>
      <c r="V938" s="791"/>
      <c r="W938" s="791"/>
      <c r="X938" s="791"/>
      <c r="Y938" s="654">
        <v>63471</v>
      </c>
      <c r="Z938" s="656"/>
      <c r="AA938" s="791"/>
      <c r="AB938" s="791"/>
      <c r="AC938" s="791"/>
      <c r="AD938" s="791"/>
      <c r="AE938" s="654">
        <v>63571</v>
      </c>
      <c r="AF938" s="656"/>
      <c r="AG938" s="791"/>
      <c r="AH938" s="791"/>
      <c r="AI938" s="791"/>
      <c r="AJ938" s="791"/>
      <c r="AK938" s="124"/>
      <c r="CT938" s="7"/>
      <c r="CU938" s="7"/>
      <c r="CV938" s="7"/>
      <c r="CW938" s="7"/>
      <c r="CX938" s="7"/>
    </row>
    <row r="939" spans="1:102" s="24" customFormat="1" ht="3.75" customHeight="1">
      <c r="A939" s="78"/>
      <c r="B939" s="335"/>
      <c r="C939" s="12"/>
      <c r="D939" s="12"/>
      <c r="E939" s="12"/>
      <c r="F939" s="12"/>
      <c r="G939" s="12"/>
      <c r="H939" s="12"/>
      <c r="I939" s="12"/>
      <c r="J939" s="12"/>
      <c r="K939" s="12"/>
      <c r="L939" s="12"/>
      <c r="M939" s="12"/>
      <c r="N939" s="12"/>
      <c r="O939" s="331"/>
      <c r="P939" s="331"/>
      <c r="Q939" s="331"/>
      <c r="R939" s="331"/>
      <c r="S939" s="17"/>
      <c r="T939" s="17"/>
      <c r="U939" s="331"/>
      <c r="V939" s="331"/>
      <c r="W939" s="331"/>
      <c r="X939" s="331"/>
      <c r="Y939" s="12"/>
      <c r="Z939" s="12"/>
      <c r="AA939" s="331"/>
      <c r="AB939" s="331"/>
      <c r="AC939" s="331"/>
      <c r="AD939" s="331"/>
      <c r="AE939" s="12"/>
      <c r="AF939" s="12"/>
      <c r="AG939" s="331"/>
      <c r="AH939" s="331"/>
      <c r="AI939" s="331"/>
      <c r="AJ939" s="331"/>
      <c r="AK939" s="124"/>
      <c r="CT939" s="7"/>
      <c r="CU939" s="7"/>
      <c r="CV939" s="7"/>
      <c r="CW939" s="7"/>
      <c r="CX939" s="7"/>
    </row>
    <row r="940" spans="1:102" s="24" customFormat="1" ht="12.75" customHeight="1">
      <c r="A940" s="78"/>
      <c r="B940" s="335" t="s">
        <v>676</v>
      </c>
      <c r="C940" s="865" t="s">
        <v>677</v>
      </c>
      <c r="D940" s="865"/>
      <c r="E940" s="865"/>
      <c r="F940" s="865"/>
      <c r="G940" s="12"/>
      <c r="H940" s="12"/>
      <c r="I940" s="12"/>
      <c r="J940" s="12"/>
      <c r="K940" s="12"/>
      <c r="L940" s="12"/>
      <c r="M940" s="12"/>
      <c r="N940" s="12"/>
      <c r="O940" s="331"/>
      <c r="P940" s="331"/>
      <c r="Q940" s="331"/>
      <c r="R940" s="331"/>
      <c r="S940" s="12"/>
      <c r="T940" s="12"/>
      <c r="U940" s="331"/>
      <c r="V940" s="331"/>
      <c r="W940" s="331"/>
      <c r="X940" s="331"/>
      <c r="Y940" s="12"/>
      <c r="Z940" s="12"/>
      <c r="AA940" s="331"/>
      <c r="AB940" s="331"/>
      <c r="AC940" s="331"/>
      <c r="AD940" s="331"/>
      <c r="AE940" s="12"/>
      <c r="AF940" s="12"/>
      <c r="AG940" s="331"/>
      <c r="AH940" s="331"/>
      <c r="AI940" s="331"/>
      <c r="AJ940" s="331"/>
      <c r="AK940" s="124"/>
      <c r="CT940" s="7"/>
      <c r="CU940" s="7"/>
      <c r="CV940" s="7"/>
      <c r="CW940" s="7"/>
      <c r="CX940" s="7"/>
    </row>
    <row r="941" spans="1:102" s="24" customFormat="1" ht="12.75" customHeight="1">
      <c r="A941" s="78"/>
      <c r="B941" s="12"/>
      <c r="C941" s="865"/>
      <c r="D941" s="865"/>
      <c r="E941" s="865"/>
      <c r="F941" s="865"/>
      <c r="G941" s="736">
        <v>6317</v>
      </c>
      <c r="H941" s="737"/>
      <c r="I941" s="734">
        <f>SUM(I928:L938)</f>
        <v>0</v>
      </c>
      <c r="J941" s="734"/>
      <c r="K941" s="734"/>
      <c r="L941" s="734"/>
      <c r="M941" s="736">
        <v>6337</v>
      </c>
      <c r="N941" s="737"/>
      <c r="O941" s="734">
        <f>SUM(O928:R938)</f>
        <v>0</v>
      </c>
      <c r="P941" s="734"/>
      <c r="Q941" s="734"/>
      <c r="R941" s="734"/>
      <c r="S941" s="736">
        <v>6327</v>
      </c>
      <c r="T941" s="737"/>
      <c r="U941" s="734">
        <f>SUM(U928:X938)</f>
        <v>0</v>
      </c>
      <c r="V941" s="734"/>
      <c r="W941" s="734"/>
      <c r="X941" s="734"/>
      <c r="Y941" s="736">
        <v>6347</v>
      </c>
      <c r="Z941" s="737"/>
      <c r="AA941" s="734">
        <f>SUM(AA928:AD938)</f>
        <v>0</v>
      </c>
      <c r="AB941" s="734"/>
      <c r="AC941" s="734"/>
      <c r="AD941" s="734"/>
      <c r="AE941" s="736">
        <v>6357</v>
      </c>
      <c r="AF941" s="737"/>
      <c r="AG941" s="734">
        <f>SUM(AG928:AJ938)</f>
        <v>0</v>
      </c>
      <c r="AH941" s="734"/>
      <c r="AI941" s="734"/>
      <c r="AJ941" s="734"/>
      <c r="AK941" s="124"/>
      <c r="CT941" s="7"/>
      <c r="CU941" s="7"/>
      <c r="CV941" s="7"/>
      <c r="CW941" s="7"/>
      <c r="CX941" s="7"/>
    </row>
    <row r="942" spans="1:102" s="24" customFormat="1" ht="3.75" customHeight="1">
      <c r="A942" s="78"/>
      <c r="B942" s="12"/>
      <c r="C942" s="12"/>
      <c r="D942" s="12"/>
      <c r="E942" s="12"/>
      <c r="F942" s="12"/>
      <c r="G942" s="12"/>
      <c r="H942" s="12"/>
      <c r="I942" s="12"/>
      <c r="J942" s="12"/>
      <c r="K942" s="12"/>
      <c r="L942" s="12"/>
      <c r="M942" s="12"/>
      <c r="N942" s="12"/>
      <c r="O942" s="12"/>
      <c r="P942" s="12"/>
      <c r="Q942" s="12"/>
      <c r="R942" s="12"/>
      <c r="S942" s="12"/>
      <c r="T942" s="12"/>
      <c r="U942" s="331"/>
      <c r="V942" s="331"/>
      <c r="W942" s="331"/>
      <c r="X942" s="331"/>
      <c r="Y942" s="12"/>
      <c r="Z942" s="12"/>
      <c r="AA942" s="331"/>
      <c r="AB942" s="331"/>
      <c r="AC942" s="331"/>
      <c r="AD942" s="331"/>
      <c r="AE942" s="12"/>
      <c r="AF942" s="12"/>
      <c r="AG942" s="331"/>
      <c r="AH942" s="331"/>
      <c r="AI942" s="331"/>
      <c r="AJ942" s="331"/>
      <c r="AK942" s="124"/>
      <c r="CT942" s="7"/>
      <c r="CU942" s="7"/>
      <c r="CV942" s="7"/>
      <c r="CW942" s="7"/>
      <c r="CX942" s="7"/>
    </row>
    <row r="943" spans="1:102" s="24" customFormat="1" ht="13.5" customHeight="1">
      <c r="A943" s="138" t="s">
        <v>237</v>
      </c>
      <c r="B943" s="670" t="s">
        <v>678</v>
      </c>
      <c r="C943" s="670"/>
      <c r="D943" s="670"/>
      <c r="E943" s="670"/>
      <c r="F943" s="670"/>
      <c r="G943" s="336"/>
      <c r="H943" s="336"/>
      <c r="I943" s="288"/>
      <c r="J943" s="12"/>
      <c r="K943" s="288"/>
      <c r="L943" s="288"/>
      <c r="M943" s="288"/>
      <c r="N943" s="288"/>
      <c r="O943" s="288"/>
      <c r="P943" s="288"/>
      <c r="Q943" s="288"/>
      <c r="R943" s="12"/>
      <c r="S943" s="12"/>
      <c r="T943" s="12"/>
      <c r="U943" s="331"/>
      <c r="V943" s="331"/>
      <c r="W943" s="331"/>
      <c r="X943" s="331"/>
      <c r="Y943" s="12"/>
      <c r="Z943" s="12"/>
      <c r="AA943" s="331"/>
      <c r="AB943" s="331"/>
      <c r="AC943" s="331"/>
      <c r="AD943" s="331"/>
      <c r="AE943" s="12"/>
      <c r="AF943" s="12"/>
      <c r="AG943" s="331"/>
      <c r="AH943" s="331"/>
      <c r="AI943" s="331"/>
      <c r="AJ943" s="331"/>
      <c r="AK943" s="124"/>
      <c r="CT943" s="7"/>
      <c r="CU943" s="7"/>
      <c r="CV943" s="7"/>
      <c r="CW943" s="7"/>
      <c r="CX943" s="7"/>
    </row>
    <row r="944" spans="1:102" s="24" customFormat="1" ht="13.5" customHeight="1">
      <c r="A944" s="138"/>
      <c r="B944" s="670"/>
      <c r="C944" s="670"/>
      <c r="D944" s="670"/>
      <c r="E944" s="670"/>
      <c r="F944" s="670"/>
      <c r="G944" s="336"/>
      <c r="H944" s="336"/>
      <c r="I944" s="288"/>
      <c r="J944" s="12"/>
      <c r="K944" s="288"/>
      <c r="L944" s="288"/>
      <c r="M944" s="288"/>
      <c r="N944" s="288"/>
      <c r="O944" s="288"/>
      <c r="P944" s="288"/>
      <c r="Q944" s="288"/>
      <c r="R944" s="12"/>
      <c r="S944" s="12"/>
      <c r="T944" s="12"/>
      <c r="U944" s="331"/>
      <c r="V944" s="331"/>
      <c r="W944" s="331"/>
      <c r="X944" s="331"/>
      <c r="Y944" s="12"/>
      <c r="Z944" s="12"/>
      <c r="AA944" s="331"/>
      <c r="AB944" s="331"/>
      <c r="AC944" s="331"/>
      <c r="AD944" s="331"/>
      <c r="AE944" s="12"/>
      <c r="AF944" s="12"/>
      <c r="AG944" s="331"/>
      <c r="AH944" s="331"/>
      <c r="AI944" s="331"/>
      <c r="AJ944" s="331"/>
      <c r="AK944" s="124"/>
      <c r="CT944" s="7"/>
      <c r="CU944" s="7"/>
      <c r="CV944" s="7"/>
      <c r="CW944" s="7"/>
      <c r="CX944" s="7"/>
    </row>
    <row r="945" spans="1:102" s="24" customFormat="1" ht="13.5" customHeight="1">
      <c r="A945" s="138"/>
      <c r="B945" s="670"/>
      <c r="C945" s="670"/>
      <c r="D945" s="670"/>
      <c r="E945" s="670"/>
      <c r="F945" s="670"/>
      <c r="G945" s="654">
        <v>63177</v>
      </c>
      <c r="H945" s="656"/>
      <c r="I945" s="791"/>
      <c r="J945" s="791"/>
      <c r="K945" s="791"/>
      <c r="L945" s="791"/>
      <c r="M945" s="866">
        <v>63377</v>
      </c>
      <c r="N945" s="867"/>
      <c r="O945" s="791"/>
      <c r="P945" s="791"/>
      <c r="Q945" s="791"/>
      <c r="R945" s="791"/>
      <c r="S945" s="866">
        <v>63277</v>
      </c>
      <c r="T945" s="867"/>
      <c r="U945" s="791"/>
      <c r="V945" s="791"/>
      <c r="W945" s="791"/>
      <c r="X945" s="791"/>
      <c r="Y945" s="866">
        <v>63477</v>
      </c>
      <c r="Z945" s="867"/>
      <c r="AA945" s="791"/>
      <c r="AB945" s="791"/>
      <c r="AC945" s="791"/>
      <c r="AD945" s="791"/>
      <c r="AE945" s="866">
        <v>63577</v>
      </c>
      <c r="AF945" s="867"/>
      <c r="AG945" s="791"/>
      <c r="AH945" s="791"/>
      <c r="AI945" s="791"/>
      <c r="AJ945" s="791"/>
      <c r="AK945" s="124"/>
      <c r="CT945" s="7"/>
      <c r="CU945" s="7"/>
      <c r="CV945" s="7"/>
      <c r="CW945" s="7"/>
      <c r="CX945" s="7"/>
    </row>
    <row r="946" spans="1:102" s="24" customFormat="1" ht="3.75" customHeight="1">
      <c r="A946" s="138"/>
      <c r="B946" s="18"/>
      <c r="C946" s="18"/>
      <c r="D946" s="18"/>
      <c r="E946" s="18"/>
      <c r="F946" s="18"/>
      <c r="G946" s="18"/>
      <c r="H946" s="18"/>
      <c r="I946" s="337"/>
      <c r="J946" s="331"/>
      <c r="K946" s="337"/>
      <c r="L946" s="337"/>
      <c r="M946" s="338"/>
      <c r="N946" s="338"/>
      <c r="O946" s="337"/>
      <c r="P946" s="337"/>
      <c r="Q946" s="337"/>
      <c r="R946" s="331"/>
      <c r="S946" s="339"/>
      <c r="T946" s="339"/>
      <c r="U946" s="331"/>
      <c r="V946" s="331"/>
      <c r="W946" s="331"/>
      <c r="X946" s="331"/>
      <c r="Y946" s="339"/>
      <c r="Z946" s="339"/>
      <c r="AA946" s="331"/>
      <c r="AB946" s="331"/>
      <c r="AC946" s="331"/>
      <c r="AD946" s="331"/>
      <c r="AE946" s="339"/>
      <c r="AF946" s="339"/>
      <c r="AG946" s="331"/>
      <c r="AH946" s="331"/>
      <c r="AI946" s="331"/>
      <c r="AJ946" s="331"/>
      <c r="AK946" s="124"/>
      <c r="CT946" s="7"/>
      <c r="CU946" s="7"/>
      <c r="CV946" s="7"/>
      <c r="CW946" s="7"/>
      <c r="CX946" s="7"/>
    </row>
    <row r="947" spans="1:102" s="24" customFormat="1" ht="12.75" customHeight="1">
      <c r="A947" s="138" t="s">
        <v>239</v>
      </c>
      <c r="B947" s="18" t="s">
        <v>679</v>
      </c>
      <c r="C947" s="18"/>
      <c r="D947" s="18"/>
      <c r="E947" s="18"/>
      <c r="F947" s="18"/>
      <c r="G947" s="866">
        <f>G945+1</f>
        <v>63178</v>
      </c>
      <c r="H947" s="867"/>
      <c r="I947" s="791"/>
      <c r="J947" s="791"/>
      <c r="K947" s="791"/>
      <c r="L947" s="791"/>
      <c r="M947" s="866">
        <f>M945+1</f>
        <v>63378</v>
      </c>
      <c r="N947" s="867"/>
      <c r="O947" s="791"/>
      <c r="P947" s="791"/>
      <c r="Q947" s="791"/>
      <c r="R947" s="791"/>
      <c r="S947" s="866">
        <f>S945+1</f>
        <v>63278</v>
      </c>
      <c r="T947" s="867"/>
      <c r="U947" s="791"/>
      <c r="V947" s="791"/>
      <c r="W947" s="791"/>
      <c r="X947" s="791"/>
      <c r="Y947" s="866">
        <f>Y945+1</f>
        <v>63478</v>
      </c>
      <c r="Z947" s="867"/>
      <c r="AA947" s="791"/>
      <c r="AB947" s="791"/>
      <c r="AC947" s="791"/>
      <c r="AD947" s="791"/>
      <c r="AE947" s="866">
        <f>AE945+1</f>
        <v>63578</v>
      </c>
      <c r="AF947" s="867"/>
      <c r="AG947" s="791"/>
      <c r="AH947" s="791"/>
      <c r="AI947" s="791"/>
      <c r="AJ947" s="791"/>
      <c r="AK947" s="124"/>
      <c r="CT947" s="7"/>
      <c r="CU947" s="7"/>
      <c r="CV947" s="7"/>
      <c r="CW947" s="7"/>
      <c r="CX947" s="7"/>
    </row>
    <row r="948" spans="1:102" s="24" customFormat="1" ht="3.75" customHeight="1">
      <c r="A948" s="138"/>
      <c r="B948" s="18"/>
      <c r="C948" s="18"/>
      <c r="D948" s="18"/>
      <c r="E948" s="18"/>
      <c r="F948" s="18"/>
      <c r="G948" s="18"/>
      <c r="H948" s="18"/>
      <c r="I948" s="288"/>
      <c r="J948" s="12"/>
      <c r="K948" s="288"/>
      <c r="L948" s="288"/>
      <c r="M948" s="288"/>
      <c r="N948" s="288"/>
      <c r="O948" s="288"/>
      <c r="P948" s="288"/>
      <c r="Q948" s="288"/>
      <c r="R948" s="12"/>
      <c r="S948" s="12"/>
      <c r="T948" s="12"/>
      <c r="U948" s="331"/>
      <c r="V948" s="331"/>
      <c r="W948" s="331"/>
      <c r="X948" s="331"/>
      <c r="Y948" s="12"/>
      <c r="Z948" s="12"/>
      <c r="AA948" s="331"/>
      <c r="AB948" s="331"/>
      <c r="AC948" s="331"/>
      <c r="AD948" s="331"/>
      <c r="AE948" s="12"/>
      <c r="AF948" s="12"/>
      <c r="AG948" s="331"/>
      <c r="AH948" s="331"/>
      <c r="AI948" s="331"/>
      <c r="AJ948" s="331"/>
      <c r="AK948" s="124"/>
      <c r="CT948" s="7"/>
      <c r="CU948" s="7"/>
      <c r="CV948" s="7"/>
      <c r="CW948" s="7"/>
      <c r="CX948" s="7"/>
    </row>
    <row r="949" spans="1:102" s="24" customFormat="1" ht="12.75" customHeight="1">
      <c r="A949" s="138" t="s">
        <v>241</v>
      </c>
      <c r="B949" s="673" t="s">
        <v>680</v>
      </c>
      <c r="C949" s="673"/>
      <c r="D949" s="673"/>
      <c r="E949" s="673"/>
      <c r="F949" s="673"/>
      <c r="G949" s="12"/>
      <c r="H949" s="12"/>
      <c r="I949" s="12"/>
      <c r="J949" s="12"/>
      <c r="K949" s="12"/>
      <c r="L949" s="12"/>
      <c r="M949" s="12"/>
      <c r="N949" s="12"/>
      <c r="O949" s="12"/>
      <c r="P949" s="12"/>
      <c r="Q949" s="12"/>
      <c r="R949" s="12"/>
      <c r="S949" s="12"/>
      <c r="T949" s="12"/>
      <c r="U949" s="331"/>
      <c r="V949" s="331"/>
      <c r="W949" s="331"/>
      <c r="X949" s="331"/>
      <c r="Y949" s="12"/>
      <c r="Z949" s="12"/>
      <c r="AA949" s="331"/>
      <c r="AB949" s="331"/>
      <c r="AC949" s="331"/>
      <c r="AD949" s="331"/>
      <c r="AE949" s="12"/>
      <c r="AF949" s="12"/>
      <c r="AG949" s="331"/>
      <c r="AH949" s="331"/>
      <c r="AI949" s="331"/>
      <c r="AJ949" s="331"/>
      <c r="AK949" s="124"/>
      <c r="CT949" s="7"/>
      <c r="CU949" s="7"/>
      <c r="CV949" s="7"/>
      <c r="CW949" s="7"/>
      <c r="CX949" s="7"/>
    </row>
    <row r="950" spans="1:102" s="24" customFormat="1" ht="12.75" customHeight="1">
      <c r="A950" s="138"/>
      <c r="B950" s="673"/>
      <c r="C950" s="673"/>
      <c r="D950" s="673"/>
      <c r="E950" s="673"/>
      <c r="F950" s="673"/>
      <c r="G950" s="336"/>
      <c r="H950" s="336"/>
      <c r="I950" s="288"/>
      <c r="J950" s="12"/>
      <c r="K950" s="288"/>
      <c r="L950" s="288"/>
      <c r="M950" s="288"/>
      <c r="N950" s="288"/>
      <c r="O950" s="288"/>
      <c r="P950" s="288"/>
      <c r="Q950" s="288"/>
      <c r="R950" s="12"/>
      <c r="S950" s="12"/>
      <c r="T950" s="12"/>
      <c r="U950" s="331"/>
      <c r="V950" s="331"/>
      <c r="W950" s="331"/>
      <c r="X950" s="331"/>
      <c r="Y950" s="12"/>
      <c r="Z950" s="12"/>
      <c r="AA950" s="331"/>
      <c r="AB950" s="331"/>
      <c r="AC950" s="331"/>
      <c r="AD950" s="331"/>
      <c r="AE950" s="12"/>
      <c r="AF950" s="12"/>
      <c r="AG950" s="331"/>
      <c r="AH950" s="331"/>
      <c r="AI950" s="331"/>
      <c r="AJ950" s="331"/>
      <c r="AK950" s="124"/>
      <c r="CT950" s="7"/>
      <c r="CU950" s="7"/>
      <c r="CV950" s="7"/>
      <c r="CW950" s="7"/>
      <c r="CX950" s="7"/>
    </row>
    <row r="951" spans="1:102" s="24" customFormat="1" ht="12.75" customHeight="1">
      <c r="A951" s="138"/>
      <c r="B951" s="673"/>
      <c r="C951" s="673"/>
      <c r="D951" s="673"/>
      <c r="E951" s="673"/>
      <c r="F951" s="673"/>
      <c r="G951" s="736">
        <f>G941+2</f>
        <v>6319</v>
      </c>
      <c r="H951" s="737"/>
      <c r="I951" s="791"/>
      <c r="J951" s="791"/>
      <c r="K951" s="791"/>
      <c r="L951" s="791"/>
      <c r="M951" s="736">
        <f>M941+2</f>
        <v>6339</v>
      </c>
      <c r="N951" s="737"/>
      <c r="O951" s="791"/>
      <c r="P951" s="791"/>
      <c r="Q951" s="791"/>
      <c r="R951" s="791"/>
      <c r="S951" s="736">
        <f>S941+2</f>
        <v>6329</v>
      </c>
      <c r="T951" s="737"/>
      <c r="U951" s="791"/>
      <c r="V951" s="791"/>
      <c r="W951" s="791"/>
      <c r="X951" s="791"/>
      <c r="Y951" s="736">
        <f>Y941+2</f>
        <v>6349</v>
      </c>
      <c r="Z951" s="737"/>
      <c r="AA951" s="791"/>
      <c r="AB951" s="791"/>
      <c r="AC951" s="791"/>
      <c r="AD951" s="791"/>
      <c r="AE951" s="736">
        <f>AE941+2</f>
        <v>6359</v>
      </c>
      <c r="AF951" s="737"/>
      <c r="AG951" s="791"/>
      <c r="AH951" s="791"/>
      <c r="AI951" s="791"/>
      <c r="AJ951" s="791"/>
      <c r="AK951" s="124"/>
      <c r="CT951" s="7"/>
      <c r="CU951" s="7"/>
      <c r="CV951" s="7"/>
      <c r="CW951" s="7"/>
      <c r="CX951" s="7"/>
    </row>
    <row r="952" spans="1:102" s="24" customFormat="1" ht="3.75" customHeight="1">
      <c r="A952" s="138"/>
      <c r="B952" s="18"/>
      <c r="C952" s="18"/>
      <c r="D952" s="18"/>
      <c r="E952" s="18"/>
      <c r="F952" s="18"/>
      <c r="G952" s="18"/>
      <c r="H952" s="18"/>
      <c r="I952" s="288"/>
      <c r="J952" s="12"/>
      <c r="K952" s="288"/>
      <c r="L952" s="288"/>
      <c r="M952" s="288"/>
      <c r="N952" s="288"/>
      <c r="O952" s="288"/>
      <c r="P952" s="288"/>
      <c r="Q952" s="288"/>
      <c r="R952" s="12"/>
      <c r="S952" s="12"/>
      <c r="T952" s="12"/>
      <c r="U952" s="12"/>
      <c r="V952" s="12"/>
      <c r="W952" s="12"/>
      <c r="X952" s="12"/>
      <c r="Y952" s="12"/>
      <c r="Z952" s="12"/>
      <c r="AA952" s="12"/>
      <c r="AB952" s="12"/>
      <c r="AC952" s="12"/>
      <c r="AD952" s="12"/>
      <c r="AE952" s="12"/>
      <c r="AF952" s="12"/>
      <c r="AG952" s="331"/>
      <c r="AH952" s="331"/>
      <c r="AI952" s="331"/>
      <c r="AJ952" s="331"/>
      <c r="AK952" s="124"/>
      <c r="CT952" s="7"/>
      <c r="CU952" s="7"/>
      <c r="CV952" s="7"/>
      <c r="CW952" s="7"/>
      <c r="CX952" s="7"/>
    </row>
    <row r="953" spans="1:102" s="24" customFormat="1" ht="13.5" customHeight="1">
      <c r="A953" s="138" t="s">
        <v>174</v>
      </c>
      <c r="B953" s="670" t="s">
        <v>681</v>
      </c>
      <c r="C953" s="670"/>
      <c r="D953" s="670"/>
      <c r="E953" s="670"/>
      <c r="F953" s="670"/>
      <c r="G953" s="336"/>
      <c r="H953" s="336"/>
      <c r="I953" s="288"/>
      <c r="J953" s="12"/>
      <c r="K953" s="288"/>
      <c r="L953" s="288"/>
      <c r="M953" s="288"/>
      <c r="N953" s="288"/>
      <c r="O953" s="288"/>
      <c r="P953" s="288"/>
      <c r="Q953" s="288"/>
      <c r="R953" s="12"/>
      <c r="S953" s="12"/>
      <c r="T953" s="12"/>
      <c r="U953" s="12"/>
      <c r="V953" s="12"/>
      <c r="W953" s="12"/>
      <c r="X953" s="12"/>
      <c r="Y953" s="12"/>
      <c r="Z953" s="12"/>
      <c r="AA953" s="12"/>
      <c r="AB953" s="12"/>
      <c r="AC953" s="12"/>
      <c r="AD953" s="12"/>
      <c r="AE953" s="12"/>
      <c r="AF953" s="12"/>
      <c r="AG953" s="12"/>
      <c r="AH953" s="12"/>
      <c r="AI953" s="12"/>
      <c r="AJ953" s="12"/>
      <c r="AK953" s="124"/>
      <c r="CT953" s="7"/>
      <c r="CU953" s="7"/>
      <c r="CV953" s="7"/>
      <c r="CW953" s="7"/>
      <c r="CX953" s="7"/>
    </row>
    <row r="954" spans="1:102" s="24" customFormat="1" ht="13.5" customHeight="1">
      <c r="A954" s="138"/>
      <c r="B954" s="670"/>
      <c r="C954" s="670"/>
      <c r="D954" s="670"/>
      <c r="E954" s="670"/>
      <c r="F954" s="670"/>
      <c r="G954" s="336"/>
      <c r="H954" s="336"/>
      <c r="I954" s="288"/>
      <c r="J954" s="12"/>
      <c r="K954" s="288"/>
      <c r="L954" s="288"/>
      <c r="M954" s="288"/>
      <c r="N954" s="288"/>
      <c r="O954" s="288"/>
      <c r="P954" s="288"/>
      <c r="Q954" s="288"/>
      <c r="R954" s="12"/>
      <c r="S954" s="12"/>
      <c r="T954" s="12"/>
      <c r="U954" s="12"/>
      <c r="V954" s="12"/>
      <c r="W954" s="12"/>
      <c r="X954" s="12"/>
      <c r="Y954" s="12"/>
      <c r="Z954" s="12"/>
      <c r="AA954" s="12"/>
      <c r="AB954" s="12"/>
      <c r="AC954" s="12"/>
      <c r="AD954" s="12"/>
      <c r="AE954" s="12"/>
      <c r="AF954" s="12"/>
      <c r="AG954" s="12"/>
      <c r="AH954" s="12"/>
      <c r="AI954" s="12"/>
      <c r="AJ954" s="12"/>
      <c r="AK954" s="124"/>
      <c r="CT954" s="7"/>
      <c r="CU954" s="7"/>
      <c r="CV954" s="7"/>
      <c r="CW954" s="7"/>
      <c r="CX954" s="7"/>
    </row>
    <row r="955" spans="1:102" s="24" customFormat="1" ht="13.5" customHeight="1">
      <c r="A955" s="111"/>
      <c r="B955" s="670"/>
      <c r="C955" s="670"/>
      <c r="D955" s="670"/>
      <c r="E955" s="670"/>
      <c r="F955" s="670"/>
      <c r="G955" s="340"/>
      <c r="H955" s="340"/>
      <c r="I955" s="6"/>
      <c r="J955" s="23"/>
      <c r="K955" s="6"/>
      <c r="L955" s="6"/>
      <c r="M955" s="6"/>
      <c r="N955" s="6"/>
      <c r="O955" s="6"/>
      <c r="P955" s="6"/>
      <c r="Q955" s="6"/>
      <c r="R955" s="23"/>
      <c r="S955" s="23"/>
      <c r="T955" s="23"/>
      <c r="U955" s="23"/>
      <c r="V955" s="23"/>
      <c r="W955" s="23"/>
      <c r="X955" s="23"/>
      <c r="Y955" s="23"/>
      <c r="Z955" s="23"/>
      <c r="AA955" s="23"/>
      <c r="AB955" s="23"/>
      <c r="AC955" s="23"/>
      <c r="AD955" s="23"/>
      <c r="AE955" s="23"/>
      <c r="AF955" s="23"/>
      <c r="AG955" s="23"/>
      <c r="AH955" s="23"/>
      <c r="AI955" s="23"/>
      <c r="AJ955" s="23"/>
      <c r="AK955" s="79"/>
      <c r="CT955" s="7"/>
      <c r="CU955" s="7"/>
      <c r="CV955" s="7"/>
      <c r="CW955" s="7"/>
      <c r="CX955" s="7"/>
    </row>
    <row r="956" spans="1:102" s="24" customFormat="1" ht="13.5" customHeight="1">
      <c r="A956" s="111"/>
      <c r="B956" s="670"/>
      <c r="C956" s="670"/>
      <c r="D956" s="670"/>
      <c r="E956" s="670"/>
      <c r="F956" s="670"/>
      <c r="G956" s="736">
        <f>G951-1</f>
        <v>6318</v>
      </c>
      <c r="H956" s="737"/>
      <c r="I956" s="791">
        <f>I941-I945-I947+I951</f>
        <v>0</v>
      </c>
      <c r="J956" s="791"/>
      <c r="K956" s="791"/>
      <c r="L956" s="791"/>
      <c r="M956" s="736">
        <f>M951-1</f>
        <v>6338</v>
      </c>
      <c r="N956" s="737"/>
      <c r="O956" s="791">
        <f>O941-O945-O947+O951</f>
        <v>0</v>
      </c>
      <c r="P956" s="791"/>
      <c r="Q956" s="791"/>
      <c r="R956" s="791"/>
      <c r="S956" s="736">
        <f>S951-1</f>
        <v>6328</v>
      </c>
      <c r="T956" s="737"/>
      <c r="U956" s="791">
        <f>U941-U945-U947+U951</f>
        <v>0</v>
      </c>
      <c r="V956" s="791"/>
      <c r="W956" s="791"/>
      <c r="X956" s="791"/>
      <c r="Y956" s="736">
        <f>Y951-1</f>
        <v>6348</v>
      </c>
      <c r="Z956" s="737"/>
      <c r="AA956" s="791">
        <f>AA941-AA945-AA947+AA951</f>
        <v>0</v>
      </c>
      <c r="AB956" s="791"/>
      <c r="AC956" s="791"/>
      <c r="AD956" s="791"/>
      <c r="AE956" s="736">
        <f>AE951-1</f>
        <v>6358</v>
      </c>
      <c r="AF956" s="737"/>
      <c r="AG956" s="791">
        <f>AG941-AG945-AG947+AG951</f>
        <v>0</v>
      </c>
      <c r="AH956" s="791"/>
      <c r="AI956" s="791"/>
      <c r="AJ956" s="791"/>
      <c r="AK956" s="79"/>
      <c r="CT956" s="7"/>
      <c r="CU956" s="7"/>
      <c r="CV956" s="7"/>
      <c r="CW956" s="7"/>
      <c r="CX956" s="7"/>
    </row>
    <row r="957" spans="1:102" s="24" customFormat="1" ht="3.75" customHeight="1">
      <c r="A957" s="341"/>
      <c r="B957" s="342"/>
      <c r="C957" s="342"/>
      <c r="D957" s="342"/>
      <c r="E957" s="342"/>
      <c r="F957" s="342"/>
      <c r="G957" s="343"/>
      <c r="H957" s="343"/>
      <c r="I957" s="343"/>
      <c r="J957" s="343"/>
      <c r="K957" s="343"/>
      <c r="L957" s="343"/>
      <c r="M957" s="343"/>
      <c r="N957" s="343"/>
      <c r="O957" s="343"/>
      <c r="P957" s="343"/>
      <c r="Q957" s="343"/>
      <c r="R957" s="343"/>
      <c r="S957" s="343"/>
      <c r="T957" s="343"/>
      <c r="U957" s="343"/>
      <c r="V957" s="343"/>
      <c r="W957" s="343"/>
      <c r="X957" s="343"/>
      <c r="Y957" s="343"/>
      <c r="Z957" s="343"/>
      <c r="AA957" s="343"/>
      <c r="AB957" s="343"/>
      <c r="AC957" s="343"/>
      <c r="AD957" s="343"/>
      <c r="AE957" s="343"/>
      <c r="AF957" s="343"/>
      <c r="AG957" s="343"/>
      <c r="AH957" s="343"/>
      <c r="AI957" s="343"/>
      <c r="AJ957" s="343"/>
      <c r="AK957" s="86"/>
      <c r="CT957" s="7"/>
      <c r="CU957" s="7"/>
      <c r="CV957" s="7"/>
      <c r="CW957" s="7"/>
      <c r="CX957" s="7"/>
    </row>
    <row r="958" spans="98:102" s="24" customFormat="1" ht="6" customHeight="1">
      <c r="CT958" s="7"/>
      <c r="CU958" s="7"/>
      <c r="CV958" s="7"/>
      <c r="CW958" s="7"/>
      <c r="CX958" s="7"/>
    </row>
    <row r="959" spans="1:102" s="24" customFormat="1" ht="3.75" customHeight="1">
      <c r="A959" s="344"/>
      <c r="B959" s="195"/>
      <c r="C959" s="195"/>
      <c r="D959" s="195"/>
      <c r="E959" s="195"/>
      <c r="F959" s="195"/>
      <c r="G959" s="195"/>
      <c r="H959" s="195"/>
      <c r="I959" s="195"/>
      <c r="J959" s="195"/>
      <c r="K959" s="195"/>
      <c r="L959" s="195"/>
      <c r="M959" s="195"/>
      <c r="N959" s="195"/>
      <c r="O959" s="195"/>
      <c r="P959" s="195"/>
      <c r="Q959" s="195"/>
      <c r="R959" s="195"/>
      <c r="S959" s="195"/>
      <c r="T959" s="195"/>
      <c r="U959" s="195"/>
      <c r="V959" s="195"/>
      <c r="W959" s="195"/>
      <c r="X959" s="195"/>
      <c r="Y959" s="195"/>
      <c r="Z959" s="195"/>
      <c r="AA959" s="195"/>
      <c r="AB959" s="195"/>
      <c r="AC959" s="195"/>
      <c r="AD959" s="195"/>
      <c r="AE959" s="195"/>
      <c r="AF959" s="195"/>
      <c r="AG959" s="195"/>
      <c r="AH959" s="195"/>
      <c r="AI959" s="195"/>
      <c r="AJ959" s="195"/>
      <c r="AK959" s="197"/>
      <c r="CT959" s="7"/>
      <c r="CU959" s="7"/>
      <c r="CV959" s="7"/>
      <c r="CW959" s="7"/>
      <c r="CX959" s="7"/>
    </row>
    <row r="960" spans="1:102" s="24" customFormat="1" ht="14.25">
      <c r="A960" s="333" t="s">
        <v>101</v>
      </c>
      <c r="B960" s="100"/>
      <c r="C960" s="100" t="s">
        <v>470</v>
      </c>
      <c r="D960" s="100"/>
      <c r="E960" s="100"/>
      <c r="F960" s="100"/>
      <c r="G960" s="100"/>
      <c r="H960" s="100"/>
      <c r="I960" s="100"/>
      <c r="J960" s="100"/>
      <c r="K960" s="100"/>
      <c r="L960" s="100"/>
      <c r="M960" s="100"/>
      <c r="N960" s="100"/>
      <c r="O960" s="100"/>
      <c r="P960" s="100"/>
      <c r="Q960" s="100"/>
      <c r="R960" s="100"/>
      <c r="S960" s="100"/>
      <c r="T960" s="100"/>
      <c r="U960" s="100"/>
      <c r="V960" s="100"/>
      <c r="W960" s="100"/>
      <c r="X960" s="100"/>
      <c r="Y960" s="7"/>
      <c r="Z960" s="100"/>
      <c r="AA960" s="345" t="s">
        <v>153</v>
      </c>
      <c r="AB960" s="7"/>
      <c r="AC960" s="7"/>
      <c r="AD960" s="868" t="s">
        <v>222</v>
      </c>
      <c r="AE960" s="869"/>
      <c r="AF960" s="870"/>
      <c r="AG960" s="100"/>
      <c r="AH960" s="868" t="s">
        <v>223</v>
      </c>
      <c r="AI960" s="869"/>
      <c r="AJ960" s="870"/>
      <c r="AK960" s="236"/>
      <c r="CT960" s="7"/>
      <c r="CU960" s="7"/>
      <c r="CV960" s="7"/>
      <c r="CW960" s="7"/>
      <c r="CX960" s="7"/>
    </row>
    <row r="961" spans="1:102" s="24" customFormat="1" ht="3.75" customHeight="1">
      <c r="A961" s="341"/>
      <c r="B961" s="205"/>
      <c r="C961" s="205"/>
      <c r="D961" s="205"/>
      <c r="E961" s="205"/>
      <c r="F961" s="205"/>
      <c r="G961" s="205"/>
      <c r="H961" s="205"/>
      <c r="I961" s="205"/>
      <c r="J961" s="205"/>
      <c r="K961" s="205"/>
      <c r="L961" s="205"/>
      <c r="M961" s="205"/>
      <c r="N961" s="205"/>
      <c r="O961" s="205"/>
      <c r="P961" s="205"/>
      <c r="Q961" s="205"/>
      <c r="R961" s="205"/>
      <c r="S961" s="205"/>
      <c r="T961" s="205"/>
      <c r="U961" s="205"/>
      <c r="V961" s="205"/>
      <c r="W961" s="205"/>
      <c r="X961" s="205"/>
      <c r="Y961" s="205"/>
      <c r="Z961" s="205"/>
      <c r="AA961" s="205"/>
      <c r="AB961" s="205"/>
      <c r="AC961" s="205"/>
      <c r="AD961" s="205"/>
      <c r="AE961" s="205"/>
      <c r="AF961" s="205"/>
      <c r="AG961" s="205"/>
      <c r="AH961" s="205"/>
      <c r="AI961" s="205"/>
      <c r="AJ961" s="205"/>
      <c r="AK961" s="250"/>
      <c r="CT961" s="7"/>
      <c r="CU961" s="7"/>
      <c r="CV961" s="7"/>
      <c r="CW961" s="7"/>
      <c r="CX961" s="7"/>
    </row>
    <row r="962" spans="98:102" s="24" customFormat="1" ht="12" customHeight="1">
      <c r="CT962" s="7"/>
      <c r="CU962" s="7"/>
      <c r="CV962" s="7"/>
      <c r="CW962" s="7"/>
      <c r="CX962" s="7"/>
    </row>
    <row r="963" spans="98:102" s="24" customFormat="1" ht="12" customHeight="1">
      <c r="CT963" s="7"/>
      <c r="CU963" s="7"/>
      <c r="CV963" s="7"/>
      <c r="CW963" s="7"/>
      <c r="CX963" s="7"/>
    </row>
    <row r="964" spans="1:102" s="24" customFormat="1" ht="14.25">
      <c r="A964" s="24" t="s">
        <v>471</v>
      </c>
      <c r="C964" s="7"/>
      <c r="AD964" s="7"/>
      <c r="AE964" s="7"/>
      <c r="AF964" s="7"/>
      <c r="CT964" s="7"/>
      <c r="CU964" s="7"/>
      <c r="CV964" s="7"/>
      <c r="CW964" s="7"/>
      <c r="CX964" s="7"/>
    </row>
    <row r="965" spans="98:102" s="24" customFormat="1" ht="7.5" customHeight="1">
      <c r="CT965" s="7"/>
      <c r="CU965" s="7"/>
      <c r="CV965" s="7"/>
      <c r="CW965" s="7"/>
      <c r="CX965" s="7"/>
    </row>
    <row r="966" spans="1:102" s="24" customFormat="1" ht="18" customHeight="1">
      <c r="A966" s="25" t="s">
        <v>104</v>
      </c>
      <c r="B966" s="730"/>
      <c r="C966" s="730"/>
      <c r="D966" s="730"/>
      <c r="E966" s="730"/>
      <c r="F966" s="730"/>
      <c r="G966" s="730"/>
      <c r="H966" s="730"/>
      <c r="I966" s="730"/>
      <c r="J966" s="730"/>
      <c r="K966" s="730"/>
      <c r="L966" s="730"/>
      <c r="M966" s="730"/>
      <c r="N966" s="730"/>
      <c r="O966" s="730"/>
      <c r="P966" s="730"/>
      <c r="Q966" s="730"/>
      <c r="R966" s="730"/>
      <c r="S966" s="730"/>
      <c r="T966" s="730"/>
      <c r="U966" s="730"/>
      <c r="V966" s="730"/>
      <c r="W966" s="730"/>
      <c r="X966" s="730"/>
      <c r="Y966" s="730"/>
      <c r="Z966" s="730"/>
      <c r="AA966" s="730"/>
      <c r="AB966" s="730"/>
      <c r="AC966" s="730"/>
      <c r="AD966" s="730"/>
      <c r="AE966" s="730"/>
      <c r="AF966" s="730"/>
      <c r="AG966" s="730"/>
      <c r="AH966" s="730"/>
      <c r="AI966" s="730"/>
      <c r="AJ966" s="730"/>
      <c r="CT966" s="7"/>
      <c r="CU966" s="7"/>
      <c r="CV966" s="7"/>
      <c r="CW966" s="7"/>
      <c r="CX966" s="7"/>
    </row>
    <row r="967" spans="1:102" s="24" customFormat="1" ht="18" customHeight="1">
      <c r="A967" s="25" t="s">
        <v>107</v>
      </c>
      <c r="B967" s="730"/>
      <c r="C967" s="730"/>
      <c r="D967" s="730"/>
      <c r="E967" s="730"/>
      <c r="F967" s="730"/>
      <c r="G967" s="730"/>
      <c r="H967" s="730"/>
      <c r="I967" s="730"/>
      <c r="J967" s="730"/>
      <c r="K967" s="730"/>
      <c r="L967" s="730"/>
      <c r="M967" s="730"/>
      <c r="N967" s="730"/>
      <c r="O967" s="730"/>
      <c r="P967" s="730"/>
      <c r="Q967" s="730"/>
      <c r="R967" s="730"/>
      <c r="S967" s="730"/>
      <c r="T967" s="730"/>
      <c r="U967" s="730"/>
      <c r="V967" s="730"/>
      <c r="W967" s="730"/>
      <c r="X967" s="730"/>
      <c r="Y967" s="730"/>
      <c r="Z967" s="730"/>
      <c r="AA967" s="730"/>
      <c r="AB967" s="730"/>
      <c r="AC967" s="730"/>
      <c r="AD967" s="730"/>
      <c r="AE967" s="730"/>
      <c r="AF967" s="730"/>
      <c r="AG967" s="730"/>
      <c r="AH967" s="730"/>
      <c r="AI967" s="730"/>
      <c r="AJ967" s="730"/>
      <c r="CT967" s="7"/>
      <c r="CU967" s="7"/>
      <c r="CV967" s="7"/>
      <c r="CW967" s="7"/>
      <c r="CX967" s="7"/>
    </row>
    <row r="968" spans="1:102" s="24" customFormat="1" ht="18" customHeight="1">
      <c r="A968" s="25" t="s">
        <v>109</v>
      </c>
      <c r="B968" s="730"/>
      <c r="C968" s="730"/>
      <c r="D968" s="730"/>
      <c r="E968" s="730"/>
      <c r="F968" s="730"/>
      <c r="G968" s="730"/>
      <c r="H968" s="730"/>
      <c r="I968" s="730"/>
      <c r="J968" s="730"/>
      <c r="K968" s="730"/>
      <c r="L968" s="730"/>
      <c r="M968" s="730"/>
      <c r="N968" s="730"/>
      <c r="O968" s="730"/>
      <c r="P968" s="730"/>
      <c r="Q968" s="730"/>
      <c r="R968" s="730"/>
      <c r="S968" s="730"/>
      <c r="T968" s="730"/>
      <c r="U968" s="730"/>
      <c r="V968" s="730"/>
      <c r="W968" s="730"/>
      <c r="X968" s="730"/>
      <c r="Y968" s="730"/>
      <c r="Z968" s="730"/>
      <c r="AA968" s="730"/>
      <c r="AB968" s="730"/>
      <c r="AC968" s="730"/>
      <c r="AD968" s="730"/>
      <c r="AE968" s="730"/>
      <c r="AF968" s="730"/>
      <c r="AG968" s="730"/>
      <c r="AH968" s="730"/>
      <c r="AI968" s="730"/>
      <c r="AJ968" s="730"/>
      <c r="CT968" s="7"/>
      <c r="CU968" s="7"/>
      <c r="CV968" s="7"/>
      <c r="CW968" s="7"/>
      <c r="CX968" s="7"/>
    </row>
    <row r="969" spans="1:102" s="24" customFormat="1" ht="18" customHeight="1">
      <c r="A969" s="25" t="s">
        <v>112</v>
      </c>
      <c r="B969" s="730"/>
      <c r="C969" s="730"/>
      <c r="D969" s="730"/>
      <c r="E969" s="730"/>
      <c r="F969" s="730"/>
      <c r="G969" s="730"/>
      <c r="H969" s="730"/>
      <c r="I969" s="730"/>
      <c r="J969" s="730"/>
      <c r="K969" s="730"/>
      <c r="L969" s="730"/>
      <c r="M969" s="730"/>
      <c r="N969" s="730"/>
      <c r="O969" s="730"/>
      <c r="P969" s="730"/>
      <c r="Q969" s="730"/>
      <c r="R969" s="730"/>
      <c r="S969" s="730"/>
      <c r="T969" s="730"/>
      <c r="U969" s="730"/>
      <c r="V969" s="730"/>
      <c r="W969" s="730"/>
      <c r="X969" s="730"/>
      <c r="Y969" s="730"/>
      <c r="Z969" s="730"/>
      <c r="AA969" s="730"/>
      <c r="AB969" s="730"/>
      <c r="AC969" s="730"/>
      <c r="AD969" s="730"/>
      <c r="AE969" s="730"/>
      <c r="AF969" s="730"/>
      <c r="AG969" s="730"/>
      <c r="AH969" s="730"/>
      <c r="AI969" s="730"/>
      <c r="AJ969" s="730"/>
      <c r="CT969" s="7"/>
      <c r="CU969" s="7"/>
      <c r="CV969" s="7"/>
      <c r="CW969" s="7"/>
      <c r="CX969" s="7"/>
    </row>
    <row r="970" spans="1:102" s="24" customFormat="1" ht="18" customHeight="1">
      <c r="A970" s="25" t="s">
        <v>113</v>
      </c>
      <c r="B970" s="730"/>
      <c r="C970" s="730"/>
      <c r="D970" s="730"/>
      <c r="E970" s="730"/>
      <c r="F970" s="730"/>
      <c r="G970" s="730"/>
      <c r="H970" s="730"/>
      <c r="I970" s="730"/>
      <c r="J970" s="730"/>
      <c r="K970" s="730"/>
      <c r="L970" s="730"/>
      <c r="M970" s="730"/>
      <c r="N970" s="730"/>
      <c r="O970" s="730"/>
      <c r="P970" s="730"/>
      <c r="Q970" s="730"/>
      <c r="R970" s="730"/>
      <c r="S970" s="730"/>
      <c r="T970" s="730"/>
      <c r="U970" s="730"/>
      <c r="V970" s="730"/>
      <c r="W970" s="730"/>
      <c r="X970" s="730"/>
      <c r="Y970" s="730"/>
      <c r="Z970" s="730"/>
      <c r="AA970" s="730"/>
      <c r="AB970" s="730"/>
      <c r="AC970" s="730"/>
      <c r="AD970" s="730"/>
      <c r="AE970" s="730"/>
      <c r="AF970" s="730"/>
      <c r="AG970" s="730"/>
      <c r="AH970" s="730"/>
      <c r="AI970" s="730"/>
      <c r="AJ970" s="730"/>
      <c r="CT970" s="7"/>
      <c r="CU970" s="7"/>
      <c r="CV970" s="7"/>
      <c r="CW970" s="7"/>
      <c r="CX970" s="7"/>
    </row>
    <row r="971" spans="98:102" s="24" customFormat="1" ht="12.75" customHeight="1">
      <c r="CT971" s="7"/>
      <c r="CU971" s="7"/>
      <c r="CV971" s="7"/>
      <c r="CW971" s="7"/>
      <c r="CX971" s="7"/>
    </row>
    <row r="972" spans="98:102" s="24" customFormat="1" ht="14.25">
      <c r="CT972" s="7"/>
      <c r="CU972" s="7"/>
      <c r="CV972" s="7"/>
      <c r="CW972" s="7"/>
      <c r="CX972" s="7"/>
    </row>
    <row r="973" spans="98:102" s="24" customFormat="1" ht="12.75" customHeight="1">
      <c r="CT973" s="7"/>
      <c r="CU973" s="7"/>
      <c r="CV973" s="7"/>
      <c r="CW973" s="7"/>
      <c r="CX973" s="7"/>
    </row>
    <row r="974" spans="24:102" s="24" customFormat="1" ht="15.75" customHeight="1">
      <c r="X974" s="346" t="s">
        <v>159</v>
      </c>
      <c r="AB974" s="540"/>
      <c r="AC974" s="540"/>
      <c r="AD974" s="540"/>
      <c r="AE974" s="540"/>
      <c r="AF974" s="540"/>
      <c r="AG974" s="540"/>
      <c r="AH974" s="540"/>
      <c r="AI974" s="540"/>
      <c r="AJ974" s="540"/>
      <c r="AN974" s="556" t="s">
        <v>65</v>
      </c>
      <c r="AO974" s="557"/>
      <c r="AP974" s="557"/>
      <c r="AQ974" s="557"/>
      <c r="AR974" s="558"/>
      <c r="CT974" s="7"/>
      <c r="CU974" s="7"/>
      <c r="CV974" s="7"/>
      <c r="CW974" s="7"/>
      <c r="CX974" s="7"/>
    </row>
    <row r="975" spans="98:102" s="24" customFormat="1" ht="7.5" customHeight="1">
      <c r="CT975" s="7"/>
      <c r="CU975" s="7"/>
      <c r="CV975" s="7"/>
      <c r="CW975" s="7"/>
      <c r="CX975" s="7"/>
    </row>
    <row r="976" spans="1:102" s="24" customFormat="1" ht="3.75" customHeight="1">
      <c r="A976" s="32"/>
      <c r="S976" s="32"/>
      <c r="X976" s="65"/>
      <c r="Y976" s="87"/>
      <c r="Z976" s="87"/>
      <c r="AA976" s="87"/>
      <c r="AB976" s="87"/>
      <c r="AC976" s="87"/>
      <c r="AD976" s="87"/>
      <c r="AE976" s="87"/>
      <c r="AF976" s="87"/>
      <c r="AG976" s="87"/>
      <c r="AH976" s="87"/>
      <c r="AI976" s="87"/>
      <c r="AJ976" s="630" t="s">
        <v>472</v>
      </c>
      <c r="AK976" s="631"/>
      <c r="CT976" s="7"/>
      <c r="CU976" s="7"/>
      <c r="CV976" s="7"/>
      <c r="CW976" s="7"/>
      <c r="CX976" s="7"/>
    </row>
    <row r="977" spans="1:102" s="24" customFormat="1" ht="18">
      <c r="A977" s="667" t="s">
        <v>473</v>
      </c>
      <c r="B977" s="667"/>
      <c r="C977" s="667"/>
      <c r="D977" s="667"/>
      <c r="E977" s="667"/>
      <c r="F977" s="667"/>
      <c r="G977" s="667"/>
      <c r="H977" s="667"/>
      <c r="I977" s="667"/>
      <c r="J977" s="667"/>
      <c r="K977" s="667"/>
      <c r="L977" s="667"/>
      <c r="M977" s="667"/>
      <c r="N977" s="667"/>
      <c r="O977" s="667"/>
      <c r="P977" s="667"/>
      <c r="Q977" s="667"/>
      <c r="R977" s="667"/>
      <c r="S977" s="667"/>
      <c r="T977" s="667"/>
      <c r="U977" s="667"/>
      <c r="V977" s="667"/>
      <c r="X977" s="70" t="s">
        <v>69</v>
      </c>
      <c r="Y977" s="23"/>
      <c r="Z977" s="23"/>
      <c r="AA977" s="23"/>
      <c r="AB977" s="23"/>
      <c r="AC977" s="23"/>
      <c r="AD977" s="71">
        <v>2</v>
      </c>
      <c r="AE977" s="71">
        <v>0</v>
      </c>
      <c r="AF977" s="71">
        <v>0</v>
      </c>
      <c r="AG977" s="72">
        <v>4</v>
      </c>
      <c r="AH977" s="23"/>
      <c r="AI977" s="23"/>
      <c r="AJ977" s="712"/>
      <c r="AK977" s="713"/>
      <c r="CT977" s="7"/>
      <c r="CU977" s="7"/>
      <c r="CV977" s="7"/>
      <c r="CW977" s="7"/>
      <c r="CX977" s="7"/>
    </row>
    <row r="978" spans="19:102" s="24" customFormat="1" ht="3.75" customHeight="1">
      <c r="S978" s="32"/>
      <c r="X978" s="70"/>
      <c r="Y978" s="23"/>
      <c r="Z978" s="23"/>
      <c r="AA978" s="23"/>
      <c r="AB978" s="23"/>
      <c r="AC978" s="23"/>
      <c r="AD978" s="23"/>
      <c r="AE978" s="23"/>
      <c r="AF978" s="23"/>
      <c r="AG978" s="23"/>
      <c r="AH978" s="23"/>
      <c r="AI978" s="23"/>
      <c r="AJ978" s="632"/>
      <c r="AK978" s="633"/>
      <c r="CT978" s="7"/>
      <c r="CU978" s="7"/>
      <c r="CV978" s="7"/>
      <c r="CW978" s="7"/>
      <c r="CX978" s="7"/>
    </row>
    <row r="979" spans="1:102" s="24" customFormat="1" ht="19.5" customHeight="1">
      <c r="A979" s="604" t="s">
        <v>474</v>
      </c>
      <c r="B979" s="604"/>
      <c r="C979" s="604"/>
      <c r="D979" s="604"/>
      <c r="E979" s="604"/>
      <c r="F979" s="604"/>
      <c r="G979" s="604"/>
      <c r="H979" s="604"/>
      <c r="I979" s="604"/>
      <c r="J979" s="604"/>
      <c r="K979" s="604"/>
      <c r="L979" s="604"/>
      <c r="M979" s="604"/>
      <c r="N979" s="604"/>
      <c r="O979" s="604"/>
      <c r="P979" s="604"/>
      <c r="Q979" s="604"/>
      <c r="R979" s="604"/>
      <c r="S979" s="604"/>
      <c r="T979" s="604"/>
      <c r="U979" s="604"/>
      <c r="V979" s="604"/>
      <c r="X979" s="70" t="s">
        <v>71</v>
      </c>
      <c r="Y979" s="23"/>
      <c r="Z979" s="23"/>
      <c r="AA979" s="23"/>
      <c r="AB979" s="23"/>
      <c r="AC979" s="23"/>
      <c r="AD979" s="23"/>
      <c r="AE979" s="23"/>
      <c r="AF979" s="7"/>
      <c r="AG979" s="668">
        <f>AG885</f>
        <v>0</v>
      </c>
      <c r="AH979" s="668"/>
      <c r="AI979" s="668"/>
      <c r="AJ979" s="23"/>
      <c r="AK979" s="79"/>
      <c r="AN979" s="7"/>
      <c r="AO979" s="7"/>
      <c r="AP979" s="7"/>
      <c r="CT979" s="7"/>
      <c r="CU979" s="7"/>
      <c r="CV979" s="7"/>
      <c r="CW979" s="7"/>
      <c r="CX979" s="7"/>
    </row>
    <row r="980" spans="1:102" s="24" customFormat="1" ht="19.5" customHeight="1">
      <c r="A980" s="32"/>
      <c r="B980" s="32"/>
      <c r="C980" s="32"/>
      <c r="D980" s="32"/>
      <c r="E980" s="32"/>
      <c r="F980" s="32"/>
      <c r="G980" s="32"/>
      <c r="H980" s="32"/>
      <c r="I980" s="32"/>
      <c r="J980" s="32"/>
      <c r="K980" s="32"/>
      <c r="L980" s="32"/>
      <c r="M980" s="32"/>
      <c r="N980" s="32"/>
      <c r="O980" s="32"/>
      <c r="P980" s="32"/>
      <c r="Q980" s="32"/>
      <c r="R980" s="32"/>
      <c r="S980" s="32"/>
      <c r="T980" s="32"/>
      <c r="U980" s="32"/>
      <c r="V980" s="32"/>
      <c r="X980" s="70" t="s">
        <v>20</v>
      </c>
      <c r="Y980" s="23"/>
      <c r="Z980" s="23"/>
      <c r="AA980" s="23"/>
      <c r="AB980" s="23"/>
      <c r="AC980" s="23"/>
      <c r="AD980" s="23"/>
      <c r="AE980" s="23"/>
      <c r="AF980" s="7"/>
      <c r="AG980" s="668" t="str">
        <f>AG886</f>
        <v>.</v>
      </c>
      <c r="AH980" s="668"/>
      <c r="AI980" s="668"/>
      <c r="AJ980" s="23"/>
      <c r="AK980" s="79"/>
      <c r="AN980" s="7"/>
      <c r="AO980" s="7"/>
      <c r="AP980" s="7"/>
      <c r="CT980" s="7"/>
      <c r="CU980" s="7"/>
      <c r="CV980" s="7"/>
      <c r="CW980" s="7"/>
      <c r="CX980" s="7"/>
    </row>
    <row r="981" spans="1:106" s="24" customFormat="1" ht="19.5" customHeight="1">
      <c r="A981" s="32"/>
      <c r="S981" s="32"/>
      <c r="X981" s="70" t="s">
        <v>168</v>
      </c>
      <c r="Y981" s="23"/>
      <c r="Z981" s="23"/>
      <c r="AA981" s="23"/>
      <c r="AB981" s="7"/>
      <c r="AC981" s="668" t="str">
        <f>AC887</f>
        <v>.</v>
      </c>
      <c r="AD981" s="668"/>
      <c r="AE981" s="668"/>
      <c r="AF981" s="668"/>
      <c r="AG981" s="668"/>
      <c r="AH981" s="668"/>
      <c r="AI981" s="668"/>
      <c r="AJ981" s="23"/>
      <c r="AK981" s="79"/>
      <c r="AP981" s="7"/>
      <c r="AQ981" s="7"/>
      <c r="AR981" s="7"/>
      <c r="CT981" s="7"/>
      <c r="CU981" s="7"/>
      <c r="CV981" s="7"/>
      <c r="CW981" s="7"/>
      <c r="CX981" s="7"/>
      <c r="CY981" s="7"/>
      <c r="CZ981" s="7"/>
      <c r="DA981" s="7"/>
      <c r="DB981" s="7"/>
    </row>
    <row r="982" spans="1:106" s="24" customFormat="1" ht="19.5" customHeight="1">
      <c r="A982" s="147" t="s">
        <v>74</v>
      </c>
      <c r="S982" s="32"/>
      <c r="X982" s="74" t="s">
        <v>469</v>
      </c>
      <c r="Y982" s="23"/>
      <c r="Z982" s="23"/>
      <c r="AA982" s="23"/>
      <c r="AB982" s="7"/>
      <c r="AC982" s="668" t="str">
        <f>AC888</f>
        <v>.</v>
      </c>
      <c r="AD982" s="668"/>
      <c r="AE982" s="668"/>
      <c r="AF982" s="668"/>
      <c r="AG982" s="668"/>
      <c r="AH982" s="668"/>
      <c r="AI982" s="668"/>
      <c r="AJ982" s="23"/>
      <c r="AK982" s="79"/>
      <c r="AP982" s="7"/>
      <c r="AQ982" s="7"/>
      <c r="AR982" s="7"/>
      <c r="CT982" s="7"/>
      <c r="CU982" s="7"/>
      <c r="CV982" s="7"/>
      <c r="CW982" s="7"/>
      <c r="CX982" s="7"/>
      <c r="CY982" s="7"/>
      <c r="CZ982" s="7"/>
      <c r="DA982" s="7"/>
      <c r="DB982" s="7"/>
    </row>
    <row r="983" spans="1:102" s="24" customFormat="1" ht="3.75" customHeight="1">
      <c r="A983" s="147"/>
      <c r="S983" s="32"/>
      <c r="X983" s="83"/>
      <c r="Y983" s="84"/>
      <c r="Z983" s="84"/>
      <c r="AA983" s="144"/>
      <c r="AB983" s="144"/>
      <c r="AC983" s="144"/>
      <c r="AD983" s="144"/>
      <c r="AE983" s="144"/>
      <c r="AF983" s="144"/>
      <c r="AG983" s="144"/>
      <c r="AH983" s="148"/>
      <c r="AI983" s="84"/>
      <c r="AJ983" s="84"/>
      <c r="AK983" s="86"/>
      <c r="CT983" s="7"/>
      <c r="CU983" s="7"/>
      <c r="CV983" s="7"/>
      <c r="CW983" s="7"/>
      <c r="CX983" s="7"/>
    </row>
    <row r="984" spans="98:102" s="24" customFormat="1" ht="6" customHeight="1">
      <c r="CT984" s="7"/>
      <c r="CU984" s="7"/>
      <c r="CV984" s="7"/>
      <c r="CW984" s="7"/>
      <c r="CX984" s="7"/>
    </row>
    <row r="985" spans="1:107" s="24" customFormat="1" ht="4.5" customHeight="1">
      <c r="A985" s="194"/>
      <c r="B985" s="66"/>
      <c r="C985" s="66"/>
      <c r="D985" s="66"/>
      <c r="E985" s="66"/>
      <c r="F985" s="66"/>
      <c r="G985" s="66"/>
      <c r="H985" s="66"/>
      <c r="I985" s="66"/>
      <c r="J985" s="66"/>
      <c r="K985" s="66"/>
      <c r="L985" s="66"/>
      <c r="M985" s="66"/>
      <c r="N985" s="66"/>
      <c r="O985" s="66"/>
      <c r="P985" s="66"/>
      <c r="Q985" s="66"/>
      <c r="R985" s="347"/>
      <c r="S985" s="67"/>
      <c r="T985" s="67"/>
      <c r="U985" s="67"/>
      <c r="V985" s="347"/>
      <c r="W985" s="67"/>
      <c r="X985" s="67"/>
      <c r="Y985" s="347"/>
      <c r="Z985" s="347"/>
      <c r="AA985" s="348"/>
      <c r="AB985" s="203"/>
      <c r="AC985" s="203"/>
      <c r="AD985" s="203"/>
      <c r="AE985" s="203"/>
      <c r="AF985" s="349"/>
      <c r="AG985" s="350"/>
      <c r="AH985" s="347"/>
      <c r="AI985" s="351"/>
      <c r="AJ985" s="351"/>
      <c r="AK985" s="154"/>
      <c r="AQ985" s="7"/>
      <c r="AR985" s="7"/>
      <c r="CT985" s="7"/>
      <c r="CU985" s="7"/>
      <c r="CV985" s="7"/>
      <c r="CW985" s="7"/>
      <c r="CX985" s="7"/>
      <c r="CY985" s="7"/>
      <c r="CZ985" s="7"/>
      <c r="DA985" s="7"/>
      <c r="DB985" s="7"/>
      <c r="DC985" s="7"/>
    </row>
    <row r="986" spans="1:107" s="24" customFormat="1" ht="12.75" customHeight="1">
      <c r="A986" s="352" t="s">
        <v>231</v>
      </c>
      <c r="B986" s="93"/>
      <c r="C986" s="93"/>
      <c r="D986" s="93"/>
      <c r="E986" s="93"/>
      <c r="F986" s="93"/>
      <c r="G986" s="93"/>
      <c r="H986" s="93"/>
      <c r="I986" s="93"/>
      <c r="J986" s="93"/>
      <c r="K986" s="93"/>
      <c r="L986" s="93"/>
      <c r="M986" s="93"/>
      <c r="N986" s="93"/>
      <c r="O986" s="93"/>
      <c r="P986" s="93"/>
      <c r="Q986" s="93"/>
      <c r="R986" s="113"/>
      <c r="S986" s="353"/>
      <c r="T986" s="353"/>
      <c r="U986" s="353"/>
      <c r="V986" s="113"/>
      <c r="W986" s="353"/>
      <c r="X986" s="353"/>
      <c r="Y986" s="113" t="s">
        <v>232</v>
      </c>
      <c r="Z986" s="113"/>
      <c r="AA986" s="353"/>
      <c r="AB986" s="354" t="s">
        <v>277</v>
      </c>
      <c r="AC986" s="113"/>
      <c r="AD986" s="113"/>
      <c r="AE986" s="113"/>
      <c r="AF986" s="93"/>
      <c r="AG986" s="354" t="s">
        <v>277</v>
      </c>
      <c r="AH986" s="113"/>
      <c r="AI986" s="113"/>
      <c r="AJ986" s="113"/>
      <c r="AK986" s="355"/>
      <c r="AQ986" s="7"/>
      <c r="AR986" s="7"/>
      <c r="CT986" s="7"/>
      <c r="CU986" s="7"/>
      <c r="CV986" s="7"/>
      <c r="CW986" s="7"/>
      <c r="CX986" s="7"/>
      <c r="CY986" s="7"/>
      <c r="CZ986" s="7"/>
      <c r="DA986" s="7"/>
      <c r="DB986" s="7"/>
      <c r="DC986" s="7"/>
    </row>
    <row r="987" spans="1:107" s="24" customFormat="1" ht="4.5" customHeight="1">
      <c r="A987" s="83"/>
      <c r="B987" s="84"/>
      <c r="C987" s="84"/>
      <c r="D987" s="84"/>
      <c r="E987" s="84"/>
      <c r="F987" s="84"/>
      <c r="G987" s="84"/>
      <c r="H987" s="84"/>
      <c r="I987" s="84"/>
      <c r="J987" s="84"/>
      <c r="K987" s="84"/>
      <c r="L987" s="84"/>
      <c r="M987" s="84"/>
      <c r="N987" s="84"/>
      <c r="O987" s="84"/>
      <c r="P987" s="84"/>
      <c r="Q987" s="84"/>
      <c r="R987" s="356"/>
      <c r="S987" s="85"/>
      <c r="T987" s="85"/>
      <c r="U987" s="85"/>
      <c r="V987" s="356"/>
      <c r="W987" s="85"/>
      <c r="X987" s="85"/>
      <c r="Y987" s="356"/>
      <c r="Z987" s="356"/>
      <c r="AA987" s="85"/>
      <c r="AB987" s="357"/>
      <c r="AC987" s="357"/>
      <c r="AD987" s="357"/>
      <c r="AE987" s="357"/>
      <c r="AF987" s="84"/>
      <c r="AG987" s="358"/>
      <c r="AH987" s="358"/>
      <c r="AI987" s="358"/>
      <c r="AJ987" s="358"/>
      <c r="AK987" s="86"/>
      <c r="AQ987" s="7"/>
      <c r="AR987" s="7"/>
      <c r="CT987" s="7"/>
      <c r="CU987" s="7"/>
      <c r="CV987" s="7"/>
      <c r="CW987" s="7"/>
      <c r="CX987" s="7"/>
      <c r="CY987" s="7"/>
      <c r="CZ987" s="7"/>
      <c r="DA987" s="7"/>
      <c r="DB987" s="7"/>
      <c r="DC987" s="7"/>
    </row>
    <row r="988" spans="44:103" s="24" customFormat="1" ht="6" customHeight="1">
      <c r="AR988" s="7"/>
      <c r="CT988" s="7"/>
      <c r="CU988" s="7"/>
      <c r="CV988" s="7"/>
      <c r="CW988" s="7"/>
      <c r="CX988" s="7"/>
      <c r="CY988" s="7"/>
    </row>
    <row r="989" spans="1:103" s="24" customFormat="1" ht="15" customHeight="1">
      <c r="A989" s="534" t="s">
        <v>475</v>
      </c>
      <c r="B989" s="535"/>
      <c r="C989" s="535"/>
      <c r="D989" s="535"/>
      <c r="E989" s="535"/>
      <c r="F989" s="535"/>
      <c r="G989" s="535"/>
      <c r="H989" s="535"/>
      <c r="I989" s="535"/>
      <c r="J989" s="535"/>
      <c r="K989" s="535"/>
      <c r="L989" s="535"/>
      <c r="M989" s="535"/>
      <c r="N989" s="535"/>
      <c r="O989" s="535"/>
      <c r="P989" s="535"/>
      <c r="Q989" s="535"/>
      <c r="R989" s="535"/>
      <c r="S989" s="535"/>
      <c r="T989" s="535"/>
      <c r="U989" s="535"/>
      <c r="V989" s="535"/>
      <c r="W989" s="535"/>
      <c r="X989" s="535"/>
      <c r="Y989" s="535"/>
      <c r="Z989" s="535"/>
      <c r="AA989" s="535"/>
      <c r="AB989" s="535"/>
      <c r="AC989" s="535"/>
      <c r="AD989" s="535"/>
      <c r="AE989" s="535"/>
      <c r="AF989" s="535"/>
      <c r="AG989" s="535"/>
      <c r="AH989" s="535"/>
      <c r="AI989" s="535"/>
      <c r="AJ989" s="535"/>
      <c r="AK989" s="536"/>
      <c r="AR989" s="7"/>
      <c r="CT989" s="7"/>
      <c r="CU989" s="7"/>
      <c r="CV989" s="7"/>
      <c r="CW989" s="7"/>
      <c r="CX989" s="7"/>
      <c r="CY989" s="7"/>
    </row>
    <row r="990" spans="1:103" s="24" customFormat="1" ht="18" customHeight="1">
      <c r="A990" s="90" t="s">
        <v>78</v>
      </c>
      <c r="B990" s="23" t="s">
        <v>476</v>
      </c>
      <c r="C990" s="23"/>
      <c r="D990" s="23"/>
      <c r="E990" s="23"/>
      <c r="F990" s="23"/>
      <c r="G990" s="23"/>
      <c r="H990" s="23"/>
      <c r="I990" s="23"/>
      <c r="J990" s="23"/>
      <c r="K990" s="23"/>
      <c r="L990" s="23"/>
      <c r="M990" s="23"/>
      <c r="N990" s="23"/>
      <c r="O990" s="23"/>
      <c r="P990" s="23"/>
      <c r="Q990" s="23"/>
      <c r="R990" s="23"/>
      <c r="S990" s="23"/>
      <c r="T990" s="23"/>
      <c r="U990" s="23"/>
      <c r="V990" s="23"/>
      <c r="W990" s="23"/>
      <c r="X990" s="7"/>
      <c r="Y990" s="686">
        <v>9211</v>
      </c>
      <c r="Z990" s="687"/>
      <c r="AA990" s="7"/>
      <c r="AB990" s="359"/>
      <c r="AC990" s="359"/>
      <c r="AD990" s="359"/>
      <c r="AE990" s="359"/>
      <c r="AG990" s="548"/>
      <c r="AH990" s="548"/>
      <c r="AI990" s="548"/>
      <c r="AJ990" s="548"/>
      <c r="AK990" s="79"/>
      <c r="AR990" s="7"/>
      <c r="CT990" s="7"/>
      <c r="CU990" s="7"/>
      <c r="CV990" s="7"/>
      <c r="CW990" s="7"/>
      <c r="CX990" s="7"/>
      <c r="CY990" s="7"/>
    </row>
    <row r="991" spans="1:103" s="24" customFormat="1" ht="3.75" customHeight="1">
      <c r="A991" s="90"/>
      <c r="B991" s="23"/>
      <c r="C991" s="23"/>
      <c r="D991" s="23"/>
      <c r="E991" s="23"/>
      <c r="F991" s="23"/>
      <c r="G991" s="23"/>
      <c r="H991" s="23"/>
      <c r="I991" s="23"/>
      <c r="J991" s="23"/>
      <c r="K991" s="23"/>
      <c r="L991" s="23"/>
      <c r="M991" s="23"/>
      <c r="N991" s="23"/>
      <c r="O991" s="23"/>
      <c r="P991" s="23"/>
      <c r="Q991" s="23"/>
      <c r="R991" s="23"/>
      <c r="S991" s="23"/>
      <c r="T991" s="23"/>
      <c r="U991" s="23"/>
      <c r="V991" s="23"/>
      <c r="W991" s="23"/>
      <c r="X991" s="7"/>
      <c r="Y991" s="22"/>
      <c r="Z991" s="22"/>
      <c r="AA991" s="23"/>
      <c r="AB991" s="28"/>
      <c r="AC991" s="28"/>
      <c r="AD991" s="28"/>
      <c r="AE991" s="28"/>
      <c r="AG991" s="360"/>
      <c r="AH991" s="360"/>
      <c r="AI991" s="360"/>
      <c r="AJ991" s="360"/>
      <c r="AK991" s="79"/>
      <c r="AR991" s="7"/>
      <c r="CT991" s="7"/>
      <c r="CU991" s="7"/>
      <c r="CV991" s="7"/>
      <c r="CW991" s="7"/>
      <c r="CX991" s="7"/>
      <c r="CY991" s="7"/>
    </row>
    <row r="992" spans="1:103" s="24" customFormat="1" ht="18" customHeight="1">
      <c r="A992" s="90" t="s">
        <v>81</v>
      </c>
      <c r="B992" s="23" t="s">
        <v>477</v>
      </c>
      <c r="C992" s="23"/>
      <c r="D992" s="23"/>
      <c r="E992" s="23"/>
      <c r="F992" s="23"/>
      <c r="G992" s="23"/>
      <c r="H992" s="23"/>
      <c r="I992" s="23"/>
      <c r="J992" s="23"/>
      <c r="K992" s="23"/>
      <c r="L992" s="23"/>
      <c r="M992" s="361" t="s">
        <v>478</v>
      </c>
      <c r="N992" s="23"/>
      <c r="O992" s="23"/>
      <c r="P992" s="23"/>
      <c r="R992" s="856">
        <f ca="1">NOW()</f>
        <v>40967.06213668981</v>
      </c>
      <c r="S992" s="856"/>
      <c r="T992" s="856"/>
      <c r="U992" s="856"/>
      <c r="V992" s="856"/>
      <c r="W992" s="7"/>
      <c r="X992" s="7"/>
      <c r="Y992" s="686">
        <v>9213</v>
      </c>
      <c r="Z992" s="687"/>
      <c r="AA992" s="362"/>
      <c r="AB992" s="359"/>
      <c r="AC992" s="359"/>
      <c r="AD992" s="359"/>
      <c r="AE992" s="359"/>
      <c r="AG992" s="564">
        <f>IF(AF139&gt;0,IF(AND((R992+(365.25*66))&lt;+J97,+AF131&lt;=300000),ROUND((AF139-AG990)/2,0),0),0)</f>
        <v>0</v>
      </c>
      <c r="AH992" s="564"/>
      <c r="AI992" s="564"/>
      <c r="AJ992" s="564"/>
      <c r="AK992" s="79"/>
      <c r="AR992" s="7"/>
      <c r="CT992" s="7"/>
      <c r="CU992" s="7"/>
      <c r="CV992" s="7"/>
      <c r="CW992" s="7"/>
      <c r="CX992" s="7"/>
      <c r="CY992" s="7"/>
    </row>
    <row r="993" spans="1:103" s="24" customFormat="1" ht="3.75" customHeight="1">
      <c r="A993" s="90"/>
      <c r="B993" s="23"/>
      <c r="C993" s="23"/>
      <c r="D993" s="23"/>
      <c r="E993" s="23"/>
      <c r="F993" s="23"/>
      <c r="G993" s="23"/>
      <c r="H993" s="23"/>
      <c r="I993" s="23"/>
      <c r="J993" s="23"/>
      <c r="K993" s="23"/>
      <c r="L993" s="23"/>
      <c r="M993" s="23"/>
      <c r="N993" s="23"/>
      <c r="O993" s="23"/>
      <c r="P993" s="23"/>
      <c r="V993" s="7"/>
      <c r="W993" s="7"/>
      <c r="X993" s="7"/>
      <c r="Y993" s="23"/>
      <c r="Z993" s="23"/>
      <c r="AA993" s="23"/>
      <c r="AB993" s="28"/>
      <c r="AC993" s="28"/>
      <c r="AD993" s="28"/>
      <c r="AE993" s="28"/>
      <c r="AG993" s="360"/>
      <c r="AH993" s="360"/>
      <c r="AI993" s="360"/>
      <c r="AJ993" s="360"/>
      <c r="AK993" s="79"/>
      <c r="AR993" s="7"/>
      <c r="CT993" s="7"/>
      <c r="CU993" s="7"/>
      <c r="CV993" s="7"/>
      <c r="CW993" s="7"/>
      <c r="CX993" s="7"/>
      <c r="CY993" s="7"/>
    </row>
    <row r="994" spans="1:103" s="24" customFormat="1" ht="18" customHeight="1">
      <c r="A994" s="90" t="s">
        <v>84</v>
      </c>
      <c r="B994" s="23" t="s">
        <v>479</v>
      </c>
      <c r="C994" s="23"/>
      <c r="D994" s="23"/>
      <c r="E994" s="23"/>
      <c r="F994" s="23"/>
      <c r="G994" s="23"/>
      <c r="H994" s="23"/>
      <c r="I994" s="23"/>
      <c r="J994" s="23"/>
      <c r="K994" s="23"/>
      <c r="L994" s="23"/>
      <c r="M994" s="23"/>
      <c r="N994" s="23"/>
      <c r="O994" s="23"/>
      <c r="P994" s="23"/>
      <c r="Q994" s="23"/>
      <c r="R994" s="23"/>
      <c r="S994" s="23"/>
      <c r="T994" s="23"/>
      <c r="U994" s="23"/>
      <c r="V994" s="23"/>
      <c r="W994" s="23"/>
      <c r="X994" s="7"/>
      <c r="Y994" s="686">
        <v>9212</v>
      </c>
      <c r="Z994" s="687"/>
      <c r="AA994" s="23"/>
      <c r="AB994" s="359"/>
      <c r="AC994" s="359"/>
      <c r="AD994" s="359"/>
      <c r="AE994" s="359"/>
      <c r="AG994" s="548"/>
      <c r="AH994" s="548"/>
      <c r="AI994" s="548"/>
      <c r="AJ994" s="548"/>
      <c r="AK994" s="79"/>
      <c r="AR994" s="7"/>
      <c r="CT994" s="7"/>
      <c r="CU994" s="7"/>
      <c r="CV994" s="7"/>
      <c r="CW994" s="7"/>
      <c r="CX994" s="7"/>
      <c r="CY994" s="7"/>
    </row>
    <row r="995" spans="1:103" s="24" customFormat="1" ht="3.75" customHeight="1">
      <c r="A995" s="90"/>
      <c r="B995" s="23"/>
      <c r="C995" s="23"/>
      <c r="D995" s="23"/>
      <c r="E995" s="23"/>
      <c r="F995" s="23"/>
      <c r="G995" s="23"/>
      <c r="H995" s="23"/>
      <c r="I995" s="23"/>
      <c r="J995" s="23"/>
      <c r="K995" s="23"/>
      <c r="L995" s="23"/>
      <c r="M995" s="23"/>
      <c r="N995" s="23"/>
      <c r="O995" s="23"/>
      <c r="P995" s="23"/>
      <c r="Q995" s="23"/>
      <c r="R995" s="23"/>
      <c r="S995" s="23"/>
      <c r="T995" s="23"/>
      <c r="U995" s="23"/>
      <c r="V995" s="23"/>
      <c r="W995" s="23"/>
      <c r="X995" s="7"/>
      <c r="Y995" s="23"/>
      <c r="Z995" s="23"/>
      <c r="AA995" s="23"/>
      <c r="AB995" s="28"/>
      <c r="AC995" s="28"/>
      <c r="AD995" s="28"/>
      <c r="AE995" s="28"/>
      <c r="AG995" s="360"/>
      <c r="AH995" s="360"/>
      <c r="AI995" s="360"/>
      <c r="AJ995" s="360"/>
      <c r="AK995" s="79"/>
      <c r="AR995" s="7"/>
      <c r="CT995" s="7"/>
      <c r="CU995" s="7"/>
      <c r="CV995" s="7"/>
      <c r="CW995" s="7"/>
      <c r="CX995" s="7"/>
      <c r="CY995" s="7"/>
    </row>
    <row r="996" spans="1:103" s="24" customFormat="1" ht="18" customHeight="1">
      <c r="A996" s="90" t="s">
        <v>85</v>
      </c>
      <c r="B996" s="23" t="s">
        <v>460</v>
      </c>
      <c r="C996" s="23"/>
      <c r="D996" s="23"/>
      <c r="E996" s="23"/>
      <c r="F996" s="23"/>
      <c r="G996" s="23"/>
      <c r="H996" s="7"/>
      <c r="I996" s="7"/>
      <c r="J996" s="7"/>
      <c r="K996" s="7"/>
      <c r="L996" s="7"/>
      <c r="M996" s="7"/>
      <c r="N996" s="7"/>
      <c r="O996" s="7"/>
      <c r="P996" s="7"/>
      <c r="Q996" s="23"/>
      <c r="R996" s="23"/>
      <c r="S996" s="23"/>
      <c r="T996" s="23"/>
      <c r="U996" s="23"/>
      <c r="V996" s="23"/>
      <c r="W996" s="23"/>
      <c r="X996" s="7"/>
      <c r="Y996" s="7"/>
      <c r="Z996" s="7"/>
      <c r="AA996" s="23"/>
      <c r="AB996" s="359"/>
      <c r="AC996" s="359"/>
      <c r="AD996" s="359"/>
      <c r="AE996" s="359"/>
      <c r="AG996" s="359"/>
      <c r="AH996" s="359"/>
      <c r="AI996" s="359"/>
      <c r="AJ996" s="359"/>
      <c r="AK996" s="79"/>
      <c r="AP996" s="7"/>
      <c r="AQ996" s="7"/>
      <c r="AR996" s="7"/>
      <c r="CT996" s="7"/>
      <c r="CU996" s="7"/>
      <c r="CV996" s="7"/>
      <c r="CW996" s="7"/>
      <c r="CX996" s="7"/>
      <c r="CY996" s="7"/>
    </row>
    <row r="997" spans="1:103" s="24" customFormat="1" ht="3.75" customHeight="1">
      <c r="A997" s="90"/>
      <c r="B997" s="23"/>
      <c r="C997" s="23"/>
      <c r="D997" s="23"/>
      <c r="E997" s="23"/>
      <c r="F997" s="23"/>
      <c r="G997" s="23"/>
      <c r="H997" s="7"/>
      <c r="I997" s="7"/>
      <c r="J997" s="7"/>
      <c r="K997" s="7"/>
      <c r="L997" s="7"/>
      <c r="M997" s="7"/>
      <c r="N997" s="7"/>
      <c r="O997" s="7"/>
      <c r="P997" s="7"/>
      <c r="Q997" s="23"/>
      <c r="R997" s="23"/>
      <c r="S997" s="23"/>
      <c r="T997" s="23"/>
      <c r="U997" s="23"/>
      <c r="V997" s="23"/>
      <c r="W997" s="23"/>
      <c r="X997" s="7"/>
      <c r="Y997" s="7"/>
      <c r="Z997" s="7"/>
      <c r="AA997" s="23"/>
      <c r="AB997" s="28"/>
      <c r="AC997" s="28"/>
      <c r="AD997" s="28"/>
      <c r="AE997" s="28"/>
      <c r="AG997" s="360"/>
      <c r="AH997" s="360"/>
      <c r="AI997" s="360"/>
      <c r="AJ997" s="360"/>
      <c r="AK997" s="79"/>
      <c r="AP997" s="7"/>
      <c r="AQ997" s="7"/>
      <c r="AR997" s="7"/>
      <c r="CT997" s="7"/>
      <c r="CU997" s="7"/>
      <c r="CV997" s="7"/>
      <c r="CW997" s="7"/>
      <c r="CX997" s="7"/>
      <c r="CY997" s="7"/>
    </row>
    <row r="998" spans="1:111" s="24" customFormat="1" ht="18" customHeight="1">
      <c r="A998" s="70"/>
      <c r="B998" s="100" t="s">
        <v>235</v>
      </c>
      <c r="C998" s="81" t="s">
        <v>480</v>
      </c>
      <c r="D998" s="81"/>
      <c r="E998" s="7"/>
      <c r="F998" s="576"/>
      <c r="G998" s="576"/>
      <c r="H998" s="576"/>
      <c r="I998" s="576"/>
      <c r="J998" s="576"/>
      <c r="K998" s="576"/>
      <c r="L998" s="576"/>
      <c r="M998" s="576"/>
      <c r="N998" s="576"/>
      <c r="O998" s="576"/>
      <c r="P998" s="576"/>
      <c r="Q998" s="576"/>
      <c r="R998" s="576"/>
      <c r="S998" s="576"/>
      <c r="T998" s="576"/>
      <c r="U998" s="576"/>
      <c r="V998" s="576"/>
      <c r="W998" s="23"/>
      <c r="X998" s="7"/>
      <c r="Y998" s="740" t="s">
        <v>481</v>
      </c>
      <c r="Z998" s="741"/>
      <c r="AA998" s="23"/>
      <c r="AB998" s="548"/>
      <c r="AC998" s="548"/>
      <c r="AD998" s="548"/>
      <c r="AE998" s="548"/>
      <c r="AG998" s="7"/>
      <c r="AH998" s="7"/>
      <c r="AI998" s="7"/>
      <c r="AJ998" s="7"/>
      <c r="AK998" s="79"/>
      <c r="AP998" s="7"/>
      <c r="AQ998" s="7"/>
      <c r="AR998" s="7"/>
      <c r="CT998" s="7"/>
      <c r="CU998" s="7"/>
      <c r="CV998" s="7"/>
      <c r="CW998" s="7"/>
      <c r="CX998" s="7"/>
      <c r="CY998" s="7"/>
      <c r="CZ998" s="7"/>
      <c r="DA998" s="7"/>
      <c r="DB998" s="7"/>
      <c r="DC998" s="7"/>
      <c r="DD998" s="7"/>
      <c r="DE998" s="7"/>
      <c r="DF998" s="7"/>
      <c r="DG998" s="7"/>
    </row>
    <row r="999" spans="1:111" s="24" customFormat="1" ht="3.75" customHeight="1">
      <c r="A999" s="70"/>
      <c r="B999" s="100"/>
      <c r="C999" s="81"/>
      <c r="D999" s="81"/>
      <c r="E999" s="7"/>
      <c r="F999" s="118"/>
      <c r="G999" s="118"/>
      <c r="H999" s="118"/>
      <c r="I999" s="118"/>
      <c r="J999" s="118"/>
      <c r="K999" s="118"/>
      <c r="L999" s="118"/>
      <c r="M999" s="118"/>
      <c r="N999" s="7"/>
      <c r="O999" s="7"/>
      <c r="P999" s="7"/>
      <c r="Q999" s="7"/>
      <c r="R999" s="7"/>
      <c r="S999" s="7"/>
      <c r="T999" s="7"/>
      <c r="U999" s="7"/>
      <c r="V999" s="23"/>
      <c r="W999" s="23"/>
      <c r="X999" s="7"/>
      <c r="Y999" s="23"/>
      <c r="Z999" s="23"/>
      <c r="AA999" s="23"/>
      <c r="AB999" s="28"/>
      <c r="AC999" s="28"/>
      <c r="AD999" s="28"/>
      <c r="AE999" s="28"/>
      <c r="AG999" s="28"/>
      <c r="AH999" s="28"/>
      <c r="AI999" s="28"/>
      <c r="AJ999" s="28"/>
      <c r="AK999" s="79"/>
      <c r="AR999" s="7"/>
      <c r="CT999" s="7"/>
      <c r="CU999" s="7"/>
      <c r="CV999" s="7"/>
      <c r="CW999" s="7"/>
      <c r="CX999" s="7"/>
      <c r="CY999" s="7"/>
      <c r="CZ999" s="7"/>
      <c r="DA999" s="7"/>
      <c r="DB999" s="7"/>
      <c r="DC999" s="7"/>
      <c r="DD999" s="7"/>
      <c r="DE999" s="7"/>
      <c r="DF999" s="7"/>
      <c r="DG999" s="7"/>
    </row>
    <row r="1000" spans="1:111" s="24" customFormat="1" ht="18" customHeight="1">
      <c r="A1000" s="70"/>
      <c r="B1000" s="100" t="s">
        <v>237</v>
      </c>
      <c r="C1000" s="81" t="s">
        <v>480</v>
      </c>
      <c r="D1000" s="81"/>
      <c r="E1000" s="7"/>
      <c r="F1000" s="576"/>
      <c r="G1000" s="576"/>
      <c r="H1000" s="576"/>
      <c r="I1000" s="576"/>
      <c r="J1000" s="576"/>
      <c r="K1000" s="576"/>
      <c r="L1000" s="576"/>
      <c r="M1000" s="576"/>
      <c r="N1000" s="576"/>
      <c r="O1000" s="576"/>
      <c r="P1000" s="576"/>
      <c r="Q1000" s="576"/>
      <c r="R1000" s="576"/>
      <c r="S1000" s="576"/>
      <c r="T1000" s="576"/>
      <c r="U1000" s="576"/>
      <c r="V1000" s="576"/>
      <c r="W1000" s="23"/>
      <c r="X1000" s="7"/>
      <c r="Y1000" s="740" t="s">
        <v>482</v>
      </c>
      <c r="Z1000" s="741"/>
      <c r="AA1000" s="23"/>
      <c r="AB1000" s="548"/>
      <c r="AC1000" s="548"/>
      <c r="AD1000" s="548"/>
      <c r="AE1000" s="548"/>
      <c r="AG1000" s="28"/>
      <c r="AH1000" s="28"/>
      <c r="AI1000" s="28"/>
      <c r="AJ1000" s="28"/>
      <c r="AK1000" s="79"/>
      <c r="AR1000" s="7"/>
      <c r="CT1000" s="7"/>
      <c r="CU1000" s="7"/>
      <c r="CV1000" s="7"/>
      <c r="CW1000" s="7"/>
      <c r="CX1000" s="7"/>
      <c r="CY1000" s="7"/>
      <c r="CZ1000" s="7"/>
      <c r="DA1000" s="7"/>
      <c r="DB1000" s="7"/>
      <c r="DC1000" s="7"/>
      <c r="DD1000" s="7"/>
      <c r="DE1000" s="7"/>
      <c r="DF1000" s="7"/>
      <c r="DG1000" s="7"/>
    </row>
    <row r="1001" spans="1:111" s="24" customFormat="1" ht="3.75" customHeight="1">
      <c r="A1001" s="70"/>
      <c r="B1001" s="100"/>
      <c r="C1001" s="81"/>
      <c r="D1001" s="81"/>
      <c r="E1001" s="7"/>
      <c r="F1001" s="119"/>
      <c r="G1001" s="119"/>
      <c r="H1001" s="119"/>
      <c r="I1001" s="119"/>
      <c r="J1001" s="119"/>
      <c r="K1001" s="119"/>
      <c r="L1001" s="119"/>
      <c r="M1001" s="119"/>
      <c r="N1001" s="7"/>
      <c r="O1001" s="7"/>
      <c r="P1001" s="7"/>
      <c r="Q1001" s="7"/>
      <c r="R1001" s="7"/>
      <c r="S1001" s="7"/>
      <c r="T1001" s="7"/>
      <c r="U1001" s="7"/>
      <c r="V1001" s="23"/>
      <c r="W1001" s="23"/>
      <c r="X1001" s="7"/>
      <c r="Y1001" s="23"/>
      <c r="Z1001" s="23"/>
      <c r="AA1001" s="23"/>
      <c r="AB1001" s="360"/>
      <c r="AC1001" s="360"/>
      <c r="AD1001" s="360"/>
      <c r="AE1001" s="360"/>
      <c r="AG1001" s="360"/>
      <c r="AH1001" s="360"/>
      <c r="AI1001" s="360"/>
      <c r="AJ1001" s="360"/>
      <c r="AK1001" s="79"/>
      <c r="AR1001" s="7"/>
      <c r="CT1001" s="7"/>
      <c r="CU1001" s="7"/>
      <c r="CV1001" s="7"/>
      <c r="CW1001" s="7"/>
      <c r="CX1001" s="7"/>
      <c r="CY1001" s="7"/>
      <c r="CZ1001" s="7"/>
      <c r="DA1001" s="7"/>
      <c r="DB1001" s="7"/>
      <c r="DC1001" s="7"/>
      <c r="DD1001" s="7"/>
      <c r="DE1001" s="7"/>
      <c r="DF1001" s="7"/>
      <c r="DG1001" s="7"/>
    </row>
    <row r="1002" spans="1:111" s="24" customFormat="1" ht="18" customHeight="1">
      <c r="A1002" s="70"/>
      <c r="B1002" s="100" t="s">
        <v>239</v>
      </c>
      <c r="C1002" s="81" t="s">
        <v>480</v>
      </c>
      <c r="D1002" s="81"/>
      <c r="E1002" s="7"/>
      <c r="F1002" s="576"/>
      <c r="G1002" s="576"/>
      <c r="H1002" s="576"/>
      <c r="I1002" s="576"/>
      <c r="J1002" s="576"/>
      <c r="K1002" s="576"/>
      <c r="L1002" s="576"/>
      <c r="M1002" s="576"/>
      <c r="N1002" s="576"/>
      <c r="O1002" s="576"/>
      <c r="P1002" s="576"/>
      <c r="Q1002" s="576"/>
      <c r="R1002" s="576"/>
      <c r="S1002" s="576"/>
      <c r="T1002" s="576"/>
      <c r="U1002" s="576"/>
      <c r="V1002" s="576"/>
      <c r="W1002" s="23"/>
      <c r="X1002" s="7"/>
      <c r="Y1002" s="740" t="s">
        <v>483</v>
      </c>
      <c r="Z1002" s="741"/>
      <c r="AA1002" s="23"/>
      <c r="AB1002" s="548"/>
      <c r="AC1002" s="548"/>
      <c r="AD1002" s="548"/>
      <c r="AE1002" s="548"/>
      <c r="AG1002" s="7"/>
      <c r="AH1002" s="7"/>
      <c r="AI1002" s="7"/>
      <c r="AJ1002" s="7"/>
      <c r="AK1002" s="79"/>
      <c r="AR1002" s="7"/>
      <c r="CT1002" s="7"/>
      <c r="CU1002" s="7"/>
      <c r="CV1002" s="7"/>
      <c r="CW1002" s="7"/>
      <c r="CX1002" s="7"/>
      <c r="CY1002" s="7"/>
      <c r="CZ1002" s="7"/>
      <c r="DA1002" s="7"/>
      <c r="DB1002" s="7"/>
      <c r="DC1002" s="7"/>
      <c r="DD1002" s="7"/>
      <c r="DE1002" s="7"/>
      <c r="DF1002" s="7"/>
      <c r="DG1002" s="7"/>
    </row>
    <row r="1003" spans="1:111" s="24" customFormat="1" ht="3.75" customHeight="1">
      <c r="A1003" s="70"/>
      <c r="B1003" s="100"/>
      <c r="C1003" s="81"/>
      <c r="D1003" s="81"/>
      <c r="E1003" s="7"/>
      <c r="F1003" s="118"/>
      <c r="G1003" s="118"/>
      <c r="H1003" s="118"/>
      <c r="I1003" s="118"/>
      <c r="J1003" s="118"/>
      <c r="K1003" s="118"/>
      <c r="L1003" s="118"/>
      <c r="M1003" s="118"/>
      <c r="N1003" s="7"/>
      <c r="O1003" s="7"/>
      <c r="P1003" s="7"/>
      <c r="Q1003" s="7"/>
      <c r="R1003" s="7"/>
      <c r="S1003" s="7"/>
      <c r="T1003" s="7"/>
      <c r="U1003" s="7"/>
      <c r="V1003" s="23"/>
      <c r="W1003" s="23"/>
      <c r="X1003" s="7"/>
      <c r="Y1003" s="363"/>
      <c r="Z1003" s="363"/>
      <c r="AA1003" s="23"/>
      <c r="AB1003" s="28"/>
      <c r="AC1003" s="28"/>
      <c r="AD1003" s="28"/>
      <c r="AE1003" s="28"/>
      <c r="AG1003" s="28"/>
      <c r="AH1003" s="28"/>
      <c r="AI1003" s="28"/>
      <c r="AJ1003" s="28"/>
      <c r="AK1003" s="79"/>
      <c r="AR1003" s="7"/>
      <c r="CT1003" s="7"/>
      <c r="CU1003" s="7"/>
      <c r="CV1003" s="7"/>
      <c r="CW1003" s="7"/>
      <c r="CX1003" s="7"/>
      <c r="CY1003" s="7"/>
      <c r="CZ1003" s="7"/>
      <c r="DA1003" s="7"/>
      <c r="DB1003" s="7"/>
      <c r="DC1003" s="7"/>
      <c r="DD1003" s="7"/>
      <c r="DE1003" s="7"/>
      <c r="DF1003" s="7"/>
      <c r="DG1003" s="7"/>
    </row>
    <row r="1004" spans="1:111" s="24" customFormat="1" ht="18" customHeight="1">
      <c r="A1004" s="70"/>
      <c r="B1004" s="100" t="s">
        <v>241</v>
      </c>
      <c r="C1004" s="364" t="s">
        <v>484</v>
      </c>
      <c r="D1004" s="81"/>
      <c r="E1004" s="7"/>
      <c r="F1004" s="365"/>
      <c r="G1004" s="365"/>
      <c r="H1004" s="365"/>
      <c r="I1004" s="365"/>
      <c r="J1004" s="365"/>
      <c r="K1004" s="365"/>
      <c r="L1004" s="365"/>
      <c r="M1004" s="365"/>
      <c r="N1004" s="7"/>
      <c r="O1004" s="7"/>
      <c r="P1004" s="7"/>
      <c r="Q1004" s="7"/>
      <c r="R1004" s="7"/>
      <c r="S1004" s="7"/>
      <c r="T1004" s="7"/>
      <c r="U1004" s="7"/>
      <c r="V1004" s="23"/>
      <c r="W1004" s="23"/>
      <c r="X1004" s="7"/>
      <c r="Y1004" s="726">
        <v>9218</v>
      </c>
      <c r="Z1004" s="727"/>
      <c r="AA1004" s="23"/>
      <c r="AB1004" s="28"/>
      <c r="AC1004" s="28"/>
      <c r="AD1004" s="28"/>
      <c r="AE1004" s="28"/>
      <c r="AG1004" s="548"/>
      <c r="AH1004" s="548"/>
      <c r="AI1004" s="548"/>
      <c r="AJ1004" s="548"/>
      <c r="AK1004" s="79"/>
      <c r="AR1004" s="7"/>
      <c r="CT1004" s="7"/>
      <c r="CU1004" s="7"/>
      <c r="CV1004" s="7"/>
      <c r="CW1004" s="7"/>
      <c r="CX1004" s="7"/>
      <c r="CY1004" s="7"/>
      <c r="CZ1004" s="7"/>
      <c r="DA1004" s="7"/>
      <c r="DB1004" s="7"/>
      <c r="DC1004" s="7"/>
      <c r="DD1004" s="7"/>
      <c r="DE1004" s="7"/>
      <c r="DF1004" s="7"/>
      <c r="DG1004" s="7"/>
    </row>
    <row r="1005" spans="1:103" s="24" customFormat="1" ht="3.75" customHeight="1">
      <c r="A1005" s="70"/>
      <c r="B1005" s="23"/>
      <c r="C1005" s="23"/>
      <c r="D1005" s="23"/>
      <c r="E1005" s="23"/>
      <c r="F1005" s="23"/>
      <c r="G1005" s="23"/>
      <c r="H1005" s="23"/>
      <c r="I1005" s="23"/>
      <c r="J1005" s="23"/>
      <c r="K1005" s="23"/>
      <c r="L1005" s="23"/>
      <c r="M1005" s="23"/>
      <c r="N1005" s="23"/>
      <c r="O1005" s="23"/>
      <c r="P1005" s="23"/>
      <c r="Q1005" s="23"/>
      <c r="R1005" s="23"/>
      <c r="S1005" s="23"/>
      <c r="T1005" s="23"/>
      <c r="U1005" s="23"/>
      <c r="V1005" s="23"/>
      <c r="W1005" s="23"/>
      <c r="X1005" s="7"/>
      <c r="Y1005" s="23"/>
      <c r="Z1005" s="23"/>
      <c r="AA1005" s="23"/>
      <c r="AB1005" s="366"/>
      <c r="AC1005" s="366"/>
      <c r="AD1005" s="366"/>
      <c r="AE1005" s="366"/>
      <c r="AG1005" s="366"/>
      <c r="AH1005" s="366"/>
      <c r="AI1005" s="366"/>
      <c r="AJ1005" s="366"/>
      <c r="AK1005" s="79"/>
      <c r="AR1005" s="7"/>
      <c r="CT1005" s="7"/>
      <c r="CU1005" s="7"/>
      <c r="CV1005" s="7"/>
      <c r="CW1005" s="7"/>
      <c r="CX1005" s="7"/>
      <c r="CY1005" s="7"/>
    </row>
    <row r="1006" spans="1:103" s="24" customFormat="1" ht="18" customHeight="1">
      <c r="A1006" s="284" t="s">
        <v>88</v>
      </c>
      <c r="B1006" s="106" t="s">
        <v>640</v>
      </c>
      <c r="C1006" s="106"/>
      <c r="D1006" s="106"/>
      <c r="E1006" s="106"/>
      <c r="F1006" s="106"/>
      <c r="G1006" s="106"/>
      <c r="H1006" s="106"/>
      <c r="I1006" s="106"/>
      <c r="J1006" s="106"/>
      <c r="K1006" s="106"/>
      <c r="L1006" s="106"/>
      <c r="M1006" s="106"/>
      <c r="N1006" s="106"/>
      <c r="O1006" s="106"/>
      <c r="P1006" s="106"/>
      <c r="Q1006" s="106"/>
      <c r="R1006" s="367"/>
      <c r="S1006" s="367"/>
      <c r="T1006" s="367"/>
      <c r="U1006" s="367"/>
      <c r="V1006" s="367"/>
      <c r="W1006" s="106"/>
      <c r="X1006" s="7"/>
      <c r="Y1006" s="704">
        <v>9219</v>
      </c>
      <c r="Z1006" s="705"/>
      <c r="AA1006" s="106"/>
      <c r="AB1006" s="368"/>
      <c r="AC1006" s="368"/>
      <c r="AD1006" s="368"/>
      <c r="AE1006" s="368"/>
      <c r="AG1006" s="678">
        <f>SUM(AG990:AJ1004)</f>
        <v>0</v>
      </c>
      <c r="AH1006" s="678"/>
      <c r="AI1006" s="678"/>
      <c r="AJ1006" s="678"/>
      <c r="AK1006" s="79"/>
      <c r="AR1006" s="7"/>
      <c r="CT1006" s="7"/>
      <c r="CU1006" s="7"/>
      <c r="CV1006" s="7"/>
      <c r="CW1006" s="7"/>
      <c r="CX1006" s="7"/>
      <c r="CY1006" s="7"/>
    </row>
    <row r="1007" spans="1:102" s="24" customFormat="1" ht="3" customHeight="1">
      <c r="A1007" s="83"/>
      <c r="B1007" s="84"/>
      <c r="C1007" s="84"/>
      <c r="D1007" s="84"/>
      <c r="E1007" s="84"/>
      <c r="F1007" s="84"/>
      <c r="G1007" s="84"/>
      <c r="H1007" s="84"/>
      <c r="I1007" s="84"/>
      <c r="J1007" s="84"/>
      <c r="K1007" s="84"/>
      <c r="L1007" s="84"/>
      <c r="M1007" s="84"/>
      <c r="N1007" s="84"/>
      <c r="O1007" s="84"/>
      <c r="P1007" s="84"/>
      <c r="Q1007" s="84"/>
      <c r="R1007" s="84"/>
      <c r="S1007" s="84"/>
      <c r="T1007" s="84"/>
      <c r="U1007" s="84"/>
      <c r="V1007" s="84"/>
      <c r="W1007" s="84"/>
      <c r="X1007" s="84"/>
      <c r="Y1007" s="84"/>
      <c r="Z1007" s="84"/>
      <c r="AA1007" s="84"/>
      <c r="AB1007" s="84"/>
      <c r="AC1007" s="84"/>
      <c r="AD1007" s="84"/>
      <c r="AE1007" s="84"/>
      <c r="AF1007" s="84"/>
      <c r="AG1007" s="84"/>
      <c r="AH1007" s="84"/>
      <c r="AI1007" s="84"/>
      <c r="AJ1007" s="84"/>
      <c r="AK1007" s="86"/>
      <c r="CT1007" s="7"/>
      <c r="CU1007" s="7"/>
      <c r="CV1007" s="7"/>
      <c r="CW1007" s="7"/>
      <c r="CX1007" s="7"/>
    </row>
    <row r="1008" spans="98:102" s="24" customFormat="1" ht="6" customHeight="1">
      <c r="CT1008" s="7"/>
      <c r="CU1008" s="7"/>
      <c r="CV1008" s="7"/>
      <c r="CW1008" s="7"/>
      <c r="CX1008" s="7"/>
    </row>
    <row r="1009" spans="1:102" s="24" customFormat="1" ht="14.25">
      <c r="A1009" s="534" t="s">
        <v>485</v>
      </c>
      <c r="B1009" s="535"/>
      <c r="C1009" s="535"/>
      <c r="D1009" s="535"/>
      <c r="E1009" s="535"/>
      <c r="F1009" s="535"/>
      <c r="G1009" s="535"/>
      <c r="H1009" s="535"/>
      <c r="I1009" s="535"/>
      <c r="J1009" s="535"/>
      <c r="K1009" s="535"/>
      <c r="L1009" s="535"/>
      <c r="M1009" s="535"/>
      <c r="N1009" s="535"/>
      <c r="O1009" s="535"/>
      <c r="P1009" s="535"/>
      <c r="Q1009" s="535"/>
      <c r="R1009" s="535"/>
      <c r="S1009" s="535"/>
      <c r="T1009" s="535"/>
      <c r="U1009" s="535"/>
      <c r="V1009" s="535"/>
      <c r="W1009" s="535"/>
      <c r="X1009" s="535"/>
      <c r="Y1009" s="535"/>
      <c r="Z1009" s="535"/>
      <c r="AA1009" s="535"/>
      <c r="AB1009" s="535"/>
      <c r="AC1009" s="535"/>
      <c r="AD1009" s="535"/>
      <c r="AE1009" s="535"/>
      <c r="AF1009" s="535"/>
      <c r="AG1009" s="535"/>
      <c r="AH1009" s="535"/>
      <c r="AI1009" s="535"/>
      <c r="AJ1009" s="535"/>
      <c r="AK1009" s="536"/>
      <c r="CT1009" s="7"/>
      <c r="CU1009" s="7"/>
      <c r="CV1009" s="7"/>
      <c r="CW1009" s="7"/>
      <c r="CX1009" s="7"/>
    </row>
    <row r="1010" spans="1:102" s="24" customFormat="1" ht="14.25">
      <c r="A1010" s="88"/>
      <c r="B1010" s="89"/>
      <c r="C1010" s="89"/>
      <c r="D1010" s="89"/>
      <c r="E1010" s="89"/>
      <c r="F1010" s="89"/>
      <c r="G1010" s="89"/>
      <c r="H1010" s="89"/>
      <c r="I1010" s="89"/>
      <c r="J1010" s="89"/>
      <c r="K1010" s="89"/>
      <c r="L1010" s="89"/>
      <c r="M1010" s="89"/>
      <c r="N1010" s="89"/>
      <c r="O1010" s="89"/>
      <c r="P1010" s="89"/>
      <c r="Q1010" s="89"/>
      <c r="R1010" s="739" t="s">
        <v>486</v>
      </c>
      <c r="S1010" s="739"/>
      <c r="T1010" s="739"/>
      <c r="U1010" s="739"/>
      <c r="V1010" s="739"/>
      <c r="W1010" s="89"/>
      <c r="X1010" s="89"/>
      <c r="Y1010" s="89"/>
      <c r="Z1010" s="89"/>
      <c r="AA1010" s="89"/>
      <c r="AB1010" s="739" t="s">
        <v>487</v>
      </c>
      <c r="AC1010" s="739"/>
      <c r="AD1010" s="739"/>
      <c r="AE1010" s="739"/>
      <c r="AF1010" s="739"/>
      <c r="AG1010" s="739" t="s">
        <v>277</v>
      </c>
      <c r="AH1010" s="739"/>
      <c r="AI1010" s="739"/>
      <c r="AJ1010" s="739"/>
      <c r="AK1010" s="121"/>
      <c r="CT1010" s="7"/>
      <c r="CU1010" s="7"/>
      <c r="CV1010" s="7"/>
      <c r="CW1010" s="7"/>
      <c r="CX1010" s="7"/>
    </row>
    <row r="1011" spans="1:102" s="24" customFormat="1" ht="14.25">
      <c r="A1011" s="88"/>
      <c r="B1011" s="89"/>
      <c r="C1011" s="89"/>
      <c r="D1011" s="89"/>
      <c r="E1011" s="89"/>
      <c r="F1011" s="89"/>
      <c r="G1011" s="89"/>
      <c r="H1011" s="89"/>
      <c r="I1011" s="89"/>
      <c r="J1011" s="89"/>
      <c r="K1011" s="89"/>
      <c r="L1011" s="89"/>
      <c r="M1011" s="89"/>
      <c r="N1011" s="89"/>
      <c r="O1011" s="89"/>
      <c r="P1011" s="89"/>
      <c r="Q1011" s="89"/>
      <c r="R1011" s="739"/>
      <c r="S1011" s="739"/>
      <c r="T1011" s="739"/>
      <c r="U1011" s="739"/>
      <c r="V1011" s="739"/>
      <c r="W1011" s="89"/>
      <c r="X1011" s="89"/>
      <c r="Y1011" s="89"/>
      <c r="Z1011" s="89"/>
      <c r="AA1011" s="89"/>
      <c r="AB1011" s="739"/>
      <c r="AC1011" s="739"/>
      <c r="AD1011" s="739"/>
      <c r="AE1011" s="739"/>
      <c r="AF1011" s="739"/>
      <c r="AG1011" s="739"/>
      <c r="AH1011" s="739"/>
      <c r="AI1011" s="739"/>
      <c r="AJ1011" s="739"/>
      <c r="AK1011" s="121"/>
      <c r="CT1011" s="7"/>
      <c r="CU1011" s="7"/>
      <c r="CV1011" s="7"/>
      <c r="CW1011" s="7"/>
      <c r="CX1011" s="7"/>
    </row>
    <row r="1012" spans="1:102" s="24" customFormat="1" ht="14.25">
      <c r="A1012" s="88"/>
      <c r="B1012" s="89"/>
      <c r="C1012" s="89"/>
      <c r="D1012" s="89"/>
      <c r="E1012" s="89"/>
      <c r="F1012" s="89"/>
      <c r="G1012" s="89"/>
      <c r="H1012" s="89"/>
      <c r="I1012" s="89"/>
      <c r="J1012" s="89"/>
      <c r="K1012" s="89"/>
      <c r="L1012" s="89"/>
      <c r="M1012" s="89"/>
      <c r="N1012" s="89"/>
      <c r="O1012" s="89"/>
      <c r="P1012" s="89"/>
      <c r="Q1012" s="89"/>
      <c r="R1012" s="89"/>
      <c r="S1012" s="89"/>
      <c r="T1012" s="89"/>
      <c r="U1012" s="89"/>
      <c r="V1012" s="89"/>
      <c r="W1012" s="89"/>
      <c r="X1012" s="89"/>
      <c r="Y1012" s="89"/>
      <c r="Z1012" s="89"/>
      <c r="AA1012" s="89"/>
      <c r="AB1012" s="89"/>
      <c r="AC1012" s="89"/>
      <c r="AD1012" s="89"/>
      <c r="AE1012" s="89"/>
      <c r="AF1012" s="89"/>
      <c r="AG1012" s="89"/>
      <c r="AH1012" s="89"/>
      <c r="AI1012" s="89"/>
      <c r="AJ1012" s="89"/>
      <c r="AK1012" s="121"/>
      <c r="CT1012" s="7"/>
      <c r="CU1012" s="7"/>
      <c r="CV1012" s="7"/>
      <c r="CW1012" s="7"/>
      <c r="CX1012" s="7"/>
    </row>
    <row r="1013" spans="1:106" s="24" customFormat="1" ht="18" customHeight="1">
      <c r="A1013" s="90" t="s">
        <v>98</v>
      </c>
      <c r="B1013" s="23" t="s">
        <v>488</v>
      </c>
      <c r="C1013" s="23"/>
      <c r="D1013" s="23"/>
      <c r="E1013" s="23"/>
      <c r="F1013" s="23"/>
      <c r="G1013" s="23"/>
      <c r="H1013" s="23"/>
      <c r="I1013" s="23"/>
      <c r="J1013" s="23"/>
      <c r="K1013" s="23"/>
      <c r="L1013" s="23"/>
      <c r="M1013" s="23"/>
      <c r="N1013" s="23"/>
      <c r="O1013" s="23"/>
      <c r="P1013" s="23"/>
      <c r="Q1013" s="23"/>
      <c r="R1013" s="548"/>
      <c r="S1013" s="548"/>
      <c r="T1013" s="548"/>
      <c r="U1013" s="548"/>
      <c r="V1013" s="548"/>
      <c r="W1013" s="212"/>
      <c r="X1013" s="7"/>
      <c r="Y1013" s="686">
        <v>9221</v>
      </c>
      <c r="Z1013" s="687"/>
      <c r="AA1013" s="7"/>
      <c r="AB1013" s="564">
        <f>IF(AF131&gt;0,IF(R1013&gt;(AF131*0.3),(AF131*0.3),R1013),0)</f>
        <v>0</v>
      </c>
      <c r="AC1013" s="564"/>
      <c r="AD1013" s="564"/>
      <c r="AE1013" s="564"/>
      <c r="AF1013" s="564"/>
      <c r="AK1013" s="79"/>
      <c r="AR1013" s="7"/>
      <c r="CT1013" s="7"/>
      <c r="CU1013" s="7"/>
      <c r="CV1013" s="7"/>
      <c r="CW1013" s="7"/>
      <c r="CX1013" s="7"/>
      <c r="CY1013" s="7"/>
      <c r="CZ1013" s="7"/>
      <c r="DA1013" s="7"/>
      <c r="DB1013" s="7"/>
    </row>
    <row r="1014" spans="1:106" s="24" customFormat="1" ht="3.75" customHeight="1">
      <c r="A1014" s="90"/>
      <c r="B1014" s="23"/>
      <c r="C1014" s="23"/>
      <c r="D1014" s="23"/>
      <c r="E1014" s="23"/>
      <c r="F1014" s="23"/>
      <c r="G1014" s="23"/>
      <c r="H1014" s="23"/>
      <c r="I1014" s="23"/>
      <c r="J1014" s="23"/>
      <c r="K1014" s="23"/>
      <c r="L1014" s="23"/>
      <c r="M1014" s="23"/>
      <c r="N1014" s="23"/>
      <c r="O1014" s="23"/>
      <c r="P1014" s="23"/>
      <c r="Q1014" s="23"/>
      <c r="R1014" s="28"/>
      <c r="S1014" s="28"/>
      <c r="T1014" s="28"/>
      <c r="U1014" s="28"/>
      <c r="V1014" s="28"/>
      <c r="W1014" s="116"/>
      <c r="X1014" s="7"/>
      <c r="Y1014" s="22"/>
      <c r="Z1014" s="22"/>
      <c r="AA1014" s="7"/>
      <c r="AB1014" s="28"/>
      <c r="AC1014" s="28"/>
      <c r="AD1014" s="28"/>
      <c r="AE1014" s="28"/>
      <c r="AF1014" s="28"/>
      <c r="AK1014" s="79"/>
      <c r="AR1014" s="7"/>
      <c r="CT1014" s="7"/>
      <c r="CU1014" s="7"/>
      <c r="CV1014" s="7"/>
      <c r="CW1014" s="7"/>
      <c r="CX1014" s="7"/>
      <c r="CY1014" s="7"/>
      <c r="CZ1014" s="7"/>
      <c r="DA1014" s="7"/>
      <c r="DB1014" s="7"/>
    </row>
    <row r="1015" spans="1:106" s="24" customFormat="1" ht="18" customHeight="1">
      <c r="A1015" s="90" t="s">
        <v>101</v>
      </c>
      <c r="B1015" s="23" t="s">
        <v>489</v>
      </c>
      <c r="C1015" s="23"/>
      <c r="D1015" s="23"/>
      <c r="E1015" s="23"/>
      <c r="F1015" s="23"/>
      <c r="G1015" s="23"/>
      <c r="H1015" s="23"/>
      <c r="I1015" s="23"/>
      <c r="J1015" s="23"/>
      <c r="K1015" s="23"/>
      <c r="L1015" s="23"/>
      <c r="M1015" s="23"/>
      <c r="N1015" s="23"/>
      <c r="O1015" s="23"/>
      <c r="P1015" s="23"/>
      <c r="Q1015" s="23"/>
      <c r="R1015" s="548"/>
      <c r="S1015" s="548"/>
      <c r="T1015" s="548"/>
      <c r="U1015" s="548"/>
      <c r="V1015" s="548"/>
      <c r="W1015" s="212"/>
      <c r="X1015" s="7"/>
      <c r="Y1015" s="686">
        <v>9222</v>
      </c>
      <c r="Z1015" s="687"/>
      <c r="AA1015" s="7"/>
      <c r="AB1015" s="564">
        <f>IF(AF131&gt;0,IF(AND(R1015&lt;100000,R1015&lt;=(AF131*0.1)),R1015,0)+IF(AND(R1015&lt;100000,R1015&gt;(AF131*0.1)),ROUND(AF131*0.1,0),0)+IF(AND(R1015&gt;=100000,(AF131*0.1)&gt;=100000),100000,0)+IF(AND(R1015&gt;=100000,(AF131*0.1)&lt;100000),ROUND(AF131*0.1,0),0),0)</f>
        <v>0</v>
      </c>
      <c r="AC1015" s="564"/>
      <c r="AD1015" s="564"/>
      <c r="AE1015" s="564"/>
      <c r="AF1015" s="564"/>
      <c r="AK1015" s="79"/>
      <c r="AR1015" s="7"/>
      <c r="CT1015" s="7"/>
      <c r="CU1015" s="7"/>
      <c r="CV1015" s="7"/>
      <c r="CW1015" s="7"/>
      <c r="CX1015" s="7"/>
      <c r="CY1015" s="7"/>
      <c r="CZ1015" s="7"/>
      <c r="DA1015" s="7"/>
      <c r="DB1015" s="7"/>
    </row>
    <row r="1016" spans="1:106" s="24" customFormat="1" ht="3.75" customHeight="1">
      <c r="A1016" s="90"/>
      <c r="B1016" s="23"/>
      <c r="C1016" s="23"/>
      <c r="D1016" s="23"/>
      <c r="E1016" s="23"/>
      <c r="F1016" s="23"/>
      <c r="G1016" s="23"/>
      <c r="H1016" s="23"/>
      <c r="I1016" s="23"/>
      <c r="J1016" s="23"/>
      <c r="K1016" s="23"/>
      <c r="L1016" s="23"/>
      <c r="M1016" s="23"/>
      <c r="N1016" s="23"/>
      <c r="O1016" s="23"/>
      <c r="P1016" s="23"/>
      <c r="Q1016" s="23"/>
      <c r="R1016" s="28"/>
      <c r="S1016" s="28"/>
      <c r="T1016" s="28"/>
      <c r="U1016" s="28"/>
      <c r="V1016" s="28"/>
      <c r="W1016" s="116"/>
      <c r="X1016" s="7"/>
      <c r="Z1016" s="23"/>
      <c r="AA1016" s="7"/>
      <c r="AB1016" s="28"/>
      <c r="AC1016" s="28"/>
      <c r="AD1016" s="28"/>
      <c r="AE1016" s="28"/>
      <c r="AF1016" s="28"/>
      <c r="AK1016" s="79"/>
      <c r="AR1016" s="7"/>
      <c r="CT1016" s="7"/>
      <c r="CU1016" s="7"/>
      <c r="CV1016" s="7"/>
      <c r="CW1016" s="7"/>
      <c r="CX1016" s="7"/>
      <c r="CY1016" s="7"/>
      <c r="CZ1016" s="7"/>
      <c r="DA1016" s="7"/>
      <c r="DB1016" s="7"/>
    </row>
    <row r="1017" spans="1:106" s="24" customFormat="1" ht="18" customHeight="1">
      <c r="A1017" s="90" t="s">
        <v>104</v>
      </c>
      <c r="B1017" s="23" t="s">
        <v>490</v>
      </c>
      <c r="C1017" s="23"/>
      <c r="D1017" s="23"/>
      <c r="E1017" s="23"/>
      <c r="F1017" s="23"/>
      <c r="G1017" s="23"/>
      <c r="H1017" s="23"/>
      <c r="I1017" s="23"/>
      <c r="J1017" s="23"/>
      <c r="K1017" s="23"/>
      <c r="L1017" s="23"/>
      <c r="M1017" s="23"/>
      <c r="N1017" s="23"/>
      <c r="O1017" s="23"/>
      <c r="P1017" s="23"/>
      <c r="Q1017" s="23"/>
      <c r="R1017" s="548"/>
      <c r="S1017" s="548"/>
      <c r="T1017" s="548"/>
      <c r="U1017" s="548"/>
      <c r="V1017" s="548"/>
      <c r="W1017" s="212"/>
      <c r="X1017" s="7"/>
      <c r="Y1017" s="686">
        <v>9223</v>
      </c>
      <c r="Z1017" s="687"/>
      <c r="AA1017" s="7"/>
      <c r="AB1017" s="564">
        <f>IF(AF131&gt;0,IF(AND(R1017&lt;200000,R1017&lt;=(AF131*0.1)),R1017,0)+IF(AND(R1017&lt;200000,R1017&gt;(AF131*0.1)),ROUND(AF131*0.1,0),0)+IF(AND(R1017&gt;=200000,(AF131*0.1)&gt;=200000),200000,0)+IF(AND(R1017&gt;=200000,(AF131*0.1)&lt;200000),ROUND(AF131*0.1,0),0),0)</f>
        <v>0</v>
      </c>
      <c r="AC1017" s="564"/>
      <c r="AD1017" s="564"/>
      <c r="AE1017" s="564"/>
      <c r="AF1017" s="564"/>
      <c r="AK1017" s="79"/>
      <c r="AR1017" s="7"/>
      <c r="CT1017" s="7"/>
      <c r="CU1017" s="7"/>
      <c r="CV1017" s="7"/>
      <c r="CW1017" s="7"/>
      <c r="CX1017" s="7"/>
      <c r="CY1017" s="7"/>
      <c r="CZ1017" s="7"/>
      <c r="DA1017" s="7"/>
      <c r="DB1017" s="7"/>
    </row>
    <row r="1018" spans="1:106" s="24" customFormat="1" ht="18" customHeight="1">
      <c r="A1018" s="90" t="s">
        <v>107</v>
      </c>
      <c r="B1018" s="698" t="s">
        <v>491</v>
      </c>
      <c r="C1018" s="698"/>
      <c r="D1018" s="698"/>
      <c r="E1018" s="698"/>
      <c r="F1018" s="698"/>
      <c r="G1018" s="698"/>
      <c r="H1018" s="698"/>
      <c r="I1018" s="698"/>
      <c r="J1018" s="698"/>
      <c r="K1018" s="698"/>
      <c r="L1018" s="698"/>
      <c r="M1018" s="698"/>
      <c r="N1018" s="698"/>
      <c r="O1018" s="698"/>
      <c r="P1018" s="698"/>
      <c r="Q1018" s="23"/>
      <c r="R1018" s="116"/>
      <c r="S1018" s="116"/>
      <c r="T1018" s="116"/>
      <c r="U1018" s="116"/>
      <c r="V1018" s="116"/>
      <c r="W1018" s="116"/>
      <c r="X1018" s="7"/>
      <c r="Z1018" s="23"/>
      <c r="AA1018" s="7"/>
      <c r="AB1018" s="116"/>
      <c r="AC1018" s="116"/>
      <c r="AD1018" s="116"/>
      <c r="AE1018" s="116"/>
      <c r="AF1018" s="116"/>
      <c r="AK1018" s="79"/>
      <c r="AR1018" s="7"/>
      <c r="CT1018" s="7"/>
      <c r="CU1018" s="7"/>
      <c r="CV1018" s="7"/>
      <c r="CW1018" s="7"/>
      <c r="CX1018" s="7"/>
      <c r="CY1018" s="7"/>
      <c r="CZ1018" s="7"/>
      <c r="DA1018" s="7"/>
      <c r="DB1018" s="7"/>
    </row>
    <row r="1019" spans="1:106" s="24" customFormat="1" ht="18" customHeight="1">
      <c r="A1019" s="90"/>
      <c r="B1019" s="698"/>
      <c r="C1019" s="698"/>
      <c r="D1019" s="698"/>
      <c r="E1019" s="698"/>
      <c r="F1019" s="698"/>
      <c r="G1019" s="698"/>
      <c r="H1019" s="698"/>
      <c r="I1019" s="698"/>
      <c r="J1019" s="698"/>
      <c r="K1019" s="698"/>
      <c r="L1019" s="698"/>
      <c r="M1019" s="698"/>
      <c r="N1019" s="698"/>
      <c r="O1019" s="698"/>
      <c r="P1019" s="698"/>
      <c r="Q1019" s="23"/>
      <c r="R1019" s="548"/>
      <c r="S1019" s="548"/>
      <c r="T1019" s="548"/>
      <c r="U1019" s="548"/>
      <c r="V1019" s="548"/>
      <c r="W1019" s="212"/>
      <c r="X1019" s="7"/>
      <c r="Y1019" s="686">
        <v>9224</v>
      </c>
      <c r="Z1019" s="687"/>
      <c r="AA1019" s="7"/>
      <c r="AB1019" s="564">
        <f>IF(AF131&gt;0,IF(AND(R1019&lt;500000,R1019&lt;=(AF131*0.4)),R1019,0)+IF(AND(R1019&lt;500000,R1019&gt;(AF131*0.4)),ROUND(AF131*0.4,0),0)+IF(AND(R1019&gt;=500000,(AF131*0.4)&gt;=500000),500000,0)+IF(AND(R1019&gt;=500000,(AF131*0.4)&lt;500000),ROUND(AF131*0.4,0),0),0)</f>
        <v>0</v>
      </c>
      <c r="AC1019" s="564"/>
      <c r="AD1019" s="564"/>
      <c r="AE1019" s="564"/>
      <c r="AF1019" s="564"/>
      <c r="AK1019" s="79"/>
      <c r="AR1019" s="7"/>
      <c r="CT1019" s="7"/>
      <c r="CU1019" s="7"/>
      <c r="CV1019" s="7"/>
      <c r="CW1019" s="7"/>
      <c r="CX1019" s="7"/>
      <c r="CY1019" s="7"/>
      <c r="CZ1019" s="7"/>
      <c r="DA1019" s="7"/>
      <c r="DB1019" s="7"/>
    </row>
    <row r="1020" spans="1:106" s="24" customFormat="1" ht="3.75" customHeight="1">
      <c r="A1020" s="90"/>
      <c r="B1020" s="369"/>
      <c r="C1020" s="369"/>
      <c r="D1020" s="369"/>
      <c r="E1020" s="369"/>
      <c r="F1020" s="369"/>
      <c r="G1020" s="369"/>
      <c r="H1020" s="369"/>
      <c r="I1020" s="369"/>
      <c r="J1020" s="369"/>
      <c r="K1020" s="369"/>
      <c r="L1020" s="369"/>
      <c r="M1020" s="369"/>
      <c r="N1020" s="369"/>
      <c r="O1020" s="369"/>
      <c r="P1020" s="369"/>
      <c r="Q1020" s="23"/>
      <c r="R1020" s="28"/>
      <c r="S1020" s="28"/>
      <c r="T1020" s="28"/>
      <c r="U1020" s="28"/>
      <c r="V1020" s="28"/>
      <c r="W1020" s="116"/>
      <c r="X1020" s="7"/>
      <c r="Y1020" s="22"/>
      <c r="Z1020" s="22"/>
      <c r="AA1020" s="7"/>
      <c r="AB1020" s="28"/>
      <c r="AC1020" s="28"/>
      <c r="AD1020" s="28"/>
      <c r="AE1020" s="28"/>
      <c r="AF1020" s="28"/>
      <c r="AK1020" s="79"/>
      <c r="AR1020" s="7"/>
      <c r="CT1020" s="7"/>
      <c r="CU1020" s="7"/>
      <c r="CV1020" s="7"/>
      <c r="CW1020" s="7"/>
      <c r="CX1020" s="7"/>
      <c r="CY1020" s="7"/>
      <c r="CZ1020" s="7"/>
      <c r="DA1020" s="7"/>
      <c r="DB1020" s="7"/>
    </row>
    <row r="1021" spans="1:106" s="24" customFormat="1" ht="18" customHeight="1">
      <c r="A1021" s="90" t="s">
        <v>109</v>
      </c>
      <c r="B1021" s="23" t="s">
        <v>492</v>
      </c>
      <c r="C1021" s="23"/>
      <c r="D1021" s="23"/>
      <c r="E1021" s="23"/>
      <c r="F1021" s="23"/>
      <c r="G1021" s="23"/>
      <c r="H1021" s="576"/>
      <c r="I1021" s="576"/>
      <c r="J1021" s="576"/>
      <c r="K1021" s="576"/>
      <c r="L1021" s="576"/>
      <c r="M1021" s="576"/>
      <c r="N1021" s="576"/>
      <c r="O1021" s="576"/>
      <c r="P1021" s="576"/>
      <c r="Q1021" s="23"/>
      <c r="R1021" s="548"/>
      <c r="S1021" s="548"/>
      <c r="T1021" s="548"/>
      <c r="U1021" s="548"/>
      <c r="V1021" s="548"/>
      <c r="W1021" s="212"/>
      <c r="X1021" s="7"/>
      <c r="Y1021" s="742" t="s">
        <v>493</v>
      </c>
      <c r="Z1021" s="743"/>
      <c r="AA1021" s="7"/>
      <c r="AB1021" s="548"/>
      <c r="AC1021" s="548"/>
      <c r="AD1021" s="548"/>
      <c r="AE1021" s="548"/>
      <c r="AF1021" s="548"/>
      <c r="AK1021" s="79"/>
      <c r="AR1021" s="7"/>
      <c r="CT1021" s="7"/>
      <c r="CU1021" s="7"/>
      <c r="CV1021" s="7"/>
      <c r="CW1021" s="7"/>
      <c r="CX1021" s="7"/>
      <c r="CY1021" s="7"/>
      <c r="CZ1021" s="7"/>
      <c r="DA1021" s="7"/>
      <c r="DB1021" s="7"/>
    </row>
    <row r="1022" spans="1:106" s="24" customFormat="1" ht="3.75" customHeight="1">
      <c r="A1022" s="90"/>
      <c r="B1022" s="23"/>
      <c r="C1022" s="23"/>
      <c r="D1022" s="23"/>
      <c r="E1022" s="23"/>
      <c r="F1022" s="23"/>
      <c r="G1022" s="23"/>
      <c r="H1022" s="38"/>
      <c r="I1022" s="38"/>
      <c r="J1022" s="38"/>
      <c r="K1022" s="38"/>
      <c r="L1022" s="38"/>
      <c r="M1022" s="38"/>
      <c r="N1022" s="38"/>
      <c r="O1022" s="38"/>
      <c r="P1022" s="38"/>
      <c r="Q1022" s="23"/>
      <c r="R1022" s="28"/>
      <c r="S1022" s="28"/>
      <c r="T1022" s="28"/>
      <c r="U1022" s="28"/>
      <c r="V1022" s="28"/>
      <c r="W1022" s="116"/>
      <c r="X1022" s="7"/>
      <c r="Z1022" s="23"/>
      <c r="AA1022" s="7"/>
      <c r="AB1022" s="28"/>
      <c r="AC1022" s="28"/>
      <c r="AD1022" s="28"/>
      <c r="AE1022" s="28"/>
      <c r="AF1022" s="28"/>
      <c r="AK1022" s="79"/>
      <c r="AR1022" s="7"/>
      <c r="CT1022" s="7"/>
      <c r="CU1022" s="7"/>
      <c r="CV1022" s="7"/>
      <c r="CW1022" s="7"/>
      <c r="CX1022" s="7"/>
      <c r="CY1022" s="7"/>
      <c r="CZ1022" s="7"/>
      <c r="DA1022" s="7"/>
      <c r="DB1022" s="7"/>
    </row>
    <row r="1023" spans="1:106" s="24" customFormat="1" ht="18" customHeight="1">
      <c r="A1023" s="370" t="s">
        <v>112</v>
      </c>
      <c r="B1023" s="106" t="s">
        <v>641</v>
      </c>
      <c r="C1023" s="23"/>
      <c r="D1023" s="23"/>
      <c r="E1023" s="23"/>
      <c r="F1023" s="23"/>
      <c r="G1023" s="23"/>
      <c r="H1023" s="23"/>
      <c r="I1023" s="23"/>
      <c r="J1023" s="23"/>
      <c r="K1023" s="23"/>
      <c r="L1023" s="23"/>
      <c r="M1023" s="23"/>
      <c r="N1023" s="23"/>
      <c r="O1023" s="23"/>
      <c r="P1023" s="23"/>
      <c r="Q1023" s="23"/>
      <c r="R1023" s="212"/>
      <c r="S1023" s="212"/>
      <c r="T1023" s="212"/>
      <c r="U1023" s="212"/>
      <c r="V1023" s="212"/>
      <c r="W1023" s="116"/>
      <c r="X1023" s="7"/>
      <c r="Y1023" s="704">
        <v>9229</v>
      </c>
      <c r="Z1023" s="705"/>
      <c r="AA1023" s="7"/>
      <c r="AB1023" s="678">
        <f>SUM(AB1013:AF1021)</f>
        <v>0</v>
      </c>
      <c r="AC1023" s="678"/>
      <c r="AD1023" s="678"/>
      <c r="AE1023" s="678"/>
      <c r="AF1023" s="678"/>
      <c r="AK1023" s="79"/>
      <c r="AR1023" s="7"/>
      <c r="CT1023" s="7"/>
      <c r="CU1023" s="7"/>
      <c r="CV1023" s="7"/>
      <c r="CW1023" s="7"/>
      <c r="CX1023" s="7"/>
      <c r="CY1023" s="7"/>
      <c r="CZ1023" s="7"/>
      <c r="DA1023" s="7"/>
      <c r="DB1023" s="7"/>
    </row>
    <row r="1024" spans="1:102" s="24" customFormat="1" ht="3.75" customHeight="1">
      <c r="A1024" s="90"/>
      <c r="B1024" s="23"/>
      <c r="C1024" s="23"/>
      <c r="D1024" s="23"/>
      <c r="E1024" s="23"/>
      <c r="F1024" s="23"/>
      <c r="G1024" s="23"/>
      <c r="H1024" s="23"/>
      <c r="I1024" s="23"/>
      <c r="J1024" s="23"/>
      <c r="K1024" s="23"/>
      <c r="L1024" s="23"/>
      <c r="M1024" s="23"/>
      <c r="N1024" s="23"/>
      <c r="O1024" s="23"/>
      <c r="P1024" s="23"/>
      <c r="Q1024" s="23"/>
      <c r="W1024" s="49"/>
      <c r="X1024" s="108"/>
      <c r="Y1024" s="22"/>
      <c r="Z1024" s="22"/>
      <c r="AA1024" s="108"/>
      <c r="AB1024" s="108"/>
      <c r="AD1024" s="7"/>
      <c r="AE1024" s="7"/>
      <c r="AK1024" s="79"/>
      <c r="CT1024" s="7"/>
      <c r="CU1024" s="7"/>
      <c r="CV1024" s="7"/>
      <c r="CW1024" s="7"/>
      <c r="CX1024" s="7"/>
    </row>
    <row r="1025" spans="1:102" s="24" customFormat="1" ht="18" customHeight="1">
      <c r="A1025" s="90" t="s">
        <v>113</v>
      </c>
      <c r="B1025" s="23" t="s">
        <v>494</v>
      </c>
      <c r="C1025" s="23"/>
      <c r="D1025" s="23"/>
      <c r="E1025" s="23"/>
      <c r="F1025" s="23"/>
      <c r="G1025" s="23"/>
      <c r="H1025" s="23"/>
      <c r="I1025" s="23"/>
      <c r="J1025" s="23"/>
      <c r="K1025" s="23"/>
      <c r="L1025" s="23"/>
      <c r="M1025" s="23"/>
      <c r="N1025" s="23"/>
      <c r="O1025" s="23"/>
      <c r="P1025" s="23"/>
      <c r="Q1025" s="23"/>
      <c r="R1025" s="23"/>
      <c r="S1025" s="23"/>
      <c r="T1025" s="23"/>
      <c r="U1025" s="23"/>
      <c r="V1025" s="23"/>
      <c r="W1025" s="23"/>
      <c r="X1025" s="23"/>
      <c r="Y1025" s="686">
        <v>9232</v>
      </c>
      <c r="Z1025" s="687"/>
      <c r="AA1025" s="23"/>
      <c r="AB1025" s="23"/>
      <c r="AC1025" s="23"/>
      <c r="AD1025" s="7"/>
      <c r="AE1025" s="7"/>
      <c r="AG1025" s="719">
        <f>IF((AF139-AG1006)&gt;0,ROUND((AF139-AG1006)/AF131*AB1023,0),0)</f>
        <v>0</v>
      </c>
      <c r="AH1025" s="668"/>
      <c r="AI1025" s="668"/>
      <c r="AJ1025" s="668"/>
      <c r="AK1025" s="79"/>
      <c r="CT1025" s="7"/>
      <c r="CU1025" s="7"/>
      <c r="CV1025" s="7"/>
      <c r="CW1025" s="7"/>
      <c r="CX1025" s="7"/>
    </row>
    <row r="1026" spans="1:126" s="24" customFormat="1" ht="15" customHeight="1">
      <c r="A1026" s="90" t="s">
        <v>118</v>
      </c>
      <c r="B1026" s="725" t="s">
        <v>495</v>
      </c>
      <c r="C1026" s="725"/>
      <c r="D1026" s="725"/>
      <c r="E1026" s="725"/>
      <c r="F1026" s="725"/>
      <c r="G1026" s="725"/>
      <c r="H1026" s="725"/>
      <c r="I1026" s="725"/>
      <c r="J1026" s="725"/>
      <c r="K1026" s="725"/>
      <c r="L1026" s="725"/>
      <c r="M1026" s="725"/>
      <c r="N1026" s="725"/>
      <c r="O1026" s="725"/>
      <c r="P1026" s="725"/>
      <c r="Q1026" s="725"/>
      <c r="R1026" s="725"/>
      <c r="S1026" s="725"/>
      <c r="T1026" s="725"/>
      <c r="U1026" s="725"/>
      <c r="V1026" s="725"/>
      <c r="W1026" s="725"/>
      <c r="X1026" s="371"/>
      <c r="Y1026" s="371"/>
      <c r="Z1026" s="371"/>
      <c r="AA1026" s="7"/>
      <c r="AB1026" s="7"/>
      <c r="AC1026" s="23"/>
      <c r="AD1026" s="23"/>
      <c r="AE1026" s="23"/>
      <c r="AG1026" s="212"/>
      <c r="AH1026" s="212"/>
      <c r="AI1026" s="212"/>
      <c r="AJ1026" s="212"/>
      <c r="AK1026" s="79"/>
      <c r="AR1026" s="7"/>
      <c r="CT1026" s="7"/>
      <c r="CU1026" s="7"/>
      <c r="CV1026" s="7"/>
      <c r="CW1026" s="7"/>
      <c r="CX1026" s="7"/>
      <c r="CY1026" s="7"/>
      <c r="CZ1026" s="7"/>
      <c r="DA1026" s="7"/>
      <c r="DB1026" s="7"/>
      <c r="DC1026" s="7"/>
      <c r="DD1026" s="7"/>
      <c r="DE1026" s="7"/>
      <c r="DF1026" s="7"/>
      <c r="DG1026" s="7"/>
      <c r="DH1026" s="7"/>
      <c r="DI1026" s="7"/>
      <c r="DJ1026" s="7"/>
      <c r="DK1026" s="7"/>
      <c r="DL1026" s="7"/>
      <c r="DM1026" s="7"/>
      <c r="DN1026" s="7"/>
      <c r="DO1026" s="7"/>
      <c r="DP1026" s="7"/>
      <c r="DQ1026" s="7"/>
      <c r="DR1026" s="7"/>
      <c r="DS1026" s="7"/>
      <c r="DT1026" s="7"/>
      <c r="DU1026" s="7"/>
      <c r="DV1026" s="7"/>
    </row>
    <row r="1027" spans="1:126" s="24" customFormat="1" ht="15" customHeight="1">
      <c r="A1027" s="90"/>
      <c r="B1027" s="725"/>
      <c r="C1027" s="725"/>
      <c r="D1027" s="725"/>
      <c r="E1027" s="725"/>
      <c r="F1027" s="725"/>
      <c r="G1027" s="725"/>
      <c r="H1027" s="725"/>
      <c r="I1027" s="725"/>
      <c r="J1027" s="725"/>
      <c r="K1027" s="725"/>
      <c r="L1027" s="725"/>
      <c r="M1027" s="725"/>
      <c r="N1027" s="725"/>
      <c r="O1027" s="725"/>
      <c r="P1027" s="725"/>
      <c r="Q1027" s="725"/>
      <c r="R1027" s="725"/>
      <c r="S1027" s="725"/>
      <c r="T1027" s="725"/>
      <c r="U1027" s="725"/>
      <c r="V1027" s="725"/>
      <c r="W1027" s="725"/>
      <c r="X1027" s="371"/>
      <c r="Y1027" s="686">
        <v>9242</v>
      </c>
      <c r="Z1027" s="687"/>
      <c r="AA1027" s="7"/>
      <c r="AB1027" s="7"/>
      <c r="AC1027" s="23"/>
      <c r="AD1027" s="7"/>
      <c r="AE1027" s="7"/>
      <c r="AG1027" s="580"/>
      <c r="AH1027" s="580"/>
      <c r="AI1027" s="580"/>
      <c r="AJ1027" s="580"/>
      <c r="AK1027" s="79"/>
      <c r="AR1027" s="7"/>
      <c r="CT1027" s="7"/>
      <c r="CU1027" s="7"/>
      <c r="CV1027" s="7"/>
      <c r="CW1027" s="7"/>
      <c r="CX1027" s="7"/>
      <c r="CY1027" s="7"/>
      <c r="CZ1027" s="7"/>
      <c r="DA1027" s="7"/>
      <c r="DB1027" s="7"/>
      <c r="DC1027" s="7"/>
      <c r="DD1027" s="7"/>
      <c r="DE1027" s="7"/>
      <c r="DF1027" s="7"/>
      <c r="DG1027" s="7"/>
      <c r="DH1027" s="7"/>
      <c r="DI1027" s="7"/>
      <c r="DJ1027" s="7"/>
      <c r="DK1027" s="7"/>
      <c r="DL1027" s="7"/>
      <c r="DM1027" s="7"/>
      <c r="DN1027" s="7"/>
      <c r="DO1027" s="7"/>
      <c r="DP1027" s="7"/>
      <c r="DQ1027" s="7"/>
      <c r="DR1027" s="7"/>
      <c r="DS1027" s="7"/>
      <c r="DT1027" s="7"/>
      <c r="DU1027" s="7"/>
      <c r="DV1027" s="7"/>
    </row>
    <row r="1028" spans="1:102" s="24" customFormat="1" ht="3.75" customHeight="1">
      <c r="A1028" s="90"/>
      <c r="B1028" s="156"/>
      <c r="C1028" s="156"/>
      <c r="D1028" s="156"/>
      <c r="E1028" s="156"/>
      <c r="F1028" s="156"/>
      <c r="G1028" s="156"/>
      <c r="H1028" s="156"/>
      <c r="I1028" s="156"/>
      <c r="J1028" s="156"/>
      <c r="K1028" s="156"/>
      <c r="L1028" s="156"/>
      <c r="M1028" s="156"/>
      <c r="N1028" s="156"/>
      <c r="O1028" s="156"/>
      <c r="P1028" s="156"/>
      <c r="Q1028" s="156"/>
      <c r="R1028" s="156"/>
      <c r="S1028" s="156"/>
      <c r="T1028" s="156"/>
      <c r="U1028" s="156"/>
      <c r="V1028" s="156"/>
      <c r="W1028" s="156"/>
      <c r="X1028" s="156"/>
      <c r="Y1028" s="22"/>
      <c r="Z1028" s="22"/>
      <c r="AA1028" s="156"/>
      <c r="AB1028" s="156"/>
      <c r="AC1028" s="23"/>
      <c r="AD1028" s="7"/>
      <c r="AE1028" s="7"/>
      <c r="AF1028" s="372"/>
      <c r="AG1028" s="28"/>
      <c r="AH1028" s="28"/>
      <c r="AI1028" s="28"/>
      <c r="AJ1028" s="28"/>
      <c r="AK1028" s="79"/>
      <c r="CT1028" s="7"/>
      <c r="CU1028" s="7"/>
      <c r="CV1028" s="7"/>
      <c r="CW1028" s="7"/>
      <c r="CX1028" s="7"/>
    </row>
    <row r="1029" spans="1:102" s="24" customFormat="1" ht="18" customHeight="1">
      <c r="A1029" s="284" t="s">
        <v>119</v>
      </c>
      <c r="B1029" s="106" t="s">
        <v>642</v>
      </c>
      <c r="C1029" s="23"/>
      <c r="D1029" s="23"/>
      <c r="E1029" s="23"/>
      <c r="F1029" s="23"/>
      <c r="G1029" s="23"/>
      <c r="H1029" s="23"/>
      <c r="I1029" s="23"/>
      <c r="J1029" s="23"/>
      <c r="K1029" s="23"/>
      <c r="L1029" s="23"/>
      <c r="M1029" s="23"/>
      <c r="N1029" s="23"/>
      <c r="O1029" s="23"/>
      <c r="P1029" s="23"/>
      <c r="Q1029" s="23"/>
      <c r="R1029" s="23"/>
      <c r="S1029" s="23"/>
      <c r="T1029" s="23"/>
      <c r="U1029" s="23"/>
      <c r="V1029" s="23"/>
      <c r="W1029" s="23"/>
      <c r="X1029" s="23"/>
      <c r="Y1029" s="704">
        <v>9250</v>
      </c>
      <c r="Z1029" s="705"/>
      <c r="AA1029" s="23"/>
      <c r="AB1029" s="23"/>
      <c r="AC1029" s="23"/>
      <c r="AD1029" s="7"/>
      <c r="AE1029" s="7"/>
      <c r="AG1029" s="678">
        <f>+AG1025-AG1027</f>
        <v>0</v>
      </c>
      <c r="AH1029" s="678"/>
      <c r="AI1029" s="678"/>
      <c r="AJ1029" s="678"/>
      <c r="AK1029" s="79"/>
      <c r="CT1029" s="7"/>
      <c r="CU1029" s="7"/>
      <c r="CV1029" s="7"/>
      <c r="CW1029" s="7"/>
      <c r="CX1029" s="7"/>
    </row>
    <row r="1030" spans="1:102" s="24" customFormat="1" ht="3" customHeight="1">
      <c r="A1030" s="83"/>
      <c r="B1030" s="84"/>
      <c r="C1030" s="84"/>
      <c r="D1030" s="84"/>
      <c r="E1030" s="84"/>
      <c r="F1030" s="84"/>
      <c r="G1030" s="84"/>
      <c r="H1030" s="84"/>
      <c r="I1030" s="84"/>
      <c r="J1030" s="84"/>
      <c r="K1030" s="84"/>
      <c r="L1030" s="84"/>
      <c r="M1030" s="84"/>
      <c r="N1030" s="84"/>
      <c r="O1030" s="84"/>
      <c r="P1030" s="84"/>
      <c r="Q1030" s="84"/>
      <c r="R1030" s="84"/>
      <c r="S1030" s="84"/>
      <c r="T1030" s="84"/>
      <c r="U1030" s="84"/>
      <c r="V1030" s="84"/>
      <c r="W1030" s="84"/>
      <c r="X1030" s="84"/>
      <c r="Y1030" s="84"/>
      <c r="Z1030" s="84"/>
      <c r="AA1030" s="84"/>
      <c r="AB1030" s="84"/>
      <c r="AC1030" s="84"/>
      <c r="AD1030" s="84"/>
      <c r="AE1030" s="84"/>
      <c r="AF1030" s="84"/>
      <c r="AG1030" s="84"/>
      <c r="AH1030" s="84"/>
      <c r="AI1030" s="84"/>
      <c r="AJ1030" s="84"/>
      <c r="AK1030" s="86"/>
      <c r="CT1030" s="7"/>
      <c r="CU1030" s="7"/>
      <c r="CV1030" s="7"/>
      <c r="CW1030" s="7"/>
      <c r="CX1030" s="7"/>
    </row>
    <row r="1031" spans="98:102" s="24" customFormat="1" ht="6" customHeight="1">
      <c r="CT1031" s="7"/>
      <c r="CU1031" s="7"/>
      <c r="CV1031" s="7"/>
      <c r="CW1031" s="7"/>
      <c r="CX1031" s="7"/>
    </row>
    <row r="1032" spans="1:102" s="24" customFormat="1" ht="14.25">
      <c r="A1032" s="722" t="s">
        <v>496</v>
      </c>
      <c r="B1032" s="723"/>
      <c r="C1032" s="723"/>
      <c r="D1032" s="723"/>
      <c r="E1032" s="723"/>
      <c r="F1032" s="723"/>
      <c r="G1032" s="723"/>
      <c r="H1032" s="723"/>
      <c r="I1032" s="723"/>
      <c r="J1032" s="723"/>
      <c r="K1032" s="723"/>
      <c r="L1032" s="723"/>
      <c r="M1032" s="723"/>
      <c r="N1032" s="723"/>
      <c r="O1032" s="723"/>
      <c r="P1032" s="723"/>
      <c r="Q1032" s="723"/>
      <c r="R1032" s="723"/>
      <c r="S1032" s="723"/>
      <c r="T1032" s="723"/>
      <c r="U1032" s="723"/>
      <c r="V1032" s="723"/>
      <c r="W1032" s="723"/>
      <c r="X1032" s="723"/>
      <c r="Y1032" s="723"/>
      <c r="Z1032" s="723"/>
      <c r="AA1032" s="723"/>
      <c r="AB1032" s="723"/>
      <c r="AC1032" s="723"/>
      <c r="AD1032" s="723"/>
      <c r="AE1032" s="723"/>
      <c r="AF1032" s="723"/>
      <c r="AG1032" s="723"/>
      <c r="AH1032" s="723"/>
      <c r="AI1032" s="723"/>
      <c r="AJ1032" s="723"/>
      <c r="AK1032" s="724"/>
      <c r="CT1032" s="7"/>
      <c r="CU1032" s="7"/>
      <c r="CV1032" s="7"/>
      <c r="CW1032" s="7"/>
      <c r="CX1032" s="7"/>
    </row>
    <row r="1033" spans="1:102" s="24" customFormat="1" ht="6" customHeight="1">
      <c r="A1033" s="162"/>
      <c r="B1033" s="163"/>
      <c r="C1033" s="163"/>
      <c r="D1033" s="163"/>
      <c r="E1033" s="163"/>
      <c r="F1033" s="163"/>
      <c r="G1033" s="163"/>
      <c r="H1033" s="163"/>
      <c r="I1033" s="163"/>
      <c r="J1033" s="163"/>
      <c r="K1033" s="163"/>
      <c r="L1033" s="163"/>
      <c r="M1033" s="163"/>
      <c r="N1033" s="163"/>
      <c r="O1033" s="163"/>
      <c r="P1033" s="163"/>
      <c r="Q1033" s="163"/>
      <c r="R1033" s="163"/>
      <c r="S1033" s="163"/>
      <c r="T1033" s="163"/>
      <c r="U1033" s="163"/>
      <c r="V1033" s="163"/>
      <c r="W1033" s="163"/>
      <c r="X1033" s="163"/>
      <c r="Y1033" s="163"/>
      <c r="Z1033" s="163"/>
      <c r="AA1033" s="163"/>
      <c r="AB1033" s="163"/>
      <c r="AC1033" s="163"/>
      <c r="AD1033" s="163"/>
      <c r="AE1033" s="163"/>
      <c r="AF1033" s="163"/>
      <c r="AG1033" s="163"/>
      <c r="AH1033" s="163"/>
      <c r="AI1033" s="163"/>
      <c r="AJ1033" s="163"/>
      <c r="AK1033" s="164"/>
      <c r="CT1033" s="7"/>
      <c r="CU1033" s="7"/>
      <c r="CV1033" s="7"/>
      <c r="CW1033" s="7"/>
      <c r="CX1033" s="7"/>
    </row>
    <row r="1034" spans="1:102" s="24" customFormat="1" ht="18" customHeight="1">
      <c r="A1034" s="284" t="s">
        <v>123</v>
      </c>
      <c r="B1034" s="373" t="s">
        <v>497</v>
      </c>
      <c r="C1034" s="106"/>
      <c r="D1034" s="106"/>
      <c r="E1034" s="106"/>
      <c r="F1034" s="106"/>
      <c r="G1034" s="106"/>
      <c r="H1034" s="106"/>
      <c r="I1034" s="106"/>
      <c r="J1034" s="106"/>
      <c r="K1034" s="106"/>
      <c r="L1034" s="106"/>
      <c r="M1034" s="106"/>
      <c r="N1034" s="106"/>
      <c r="O1034" s="106"/>
      <c r="P1034" s="106"/>
      <c r="Q1034" s="106"/>
      <c r="R1034" s="106"/>
      <c r="S1034" s="106"/>
      <c r="T1034" s="106"/>
      <c r="U1034" s="106"/>
      <c r="V1034" s="106"/>
      <c r="W1034" s="106"/>
      <c r="X1034" s="106"/>
      <c r="Y1034" s="704">
        <v>9233</v>
      </c>
      <c r="Z1034" s="705"/>
      <c r="AA1034" s="106"/>
      <c r="AB1034" s="106"/>
      <c r="AC1034" s="106"/>
      <c r="AD1034" s="7"/>
      <c r="AE1034" s="7"/>
      <c r="AF1034" s="23"/>
      <c r="AG1034" s="678">
        <f>IF((AF139-AG1006-AG1025)&gt;0,ROUND(((AF139-AG1025-AG1006)/AF131)*AF113,0),0)</f>
        <v>0</v>
      </c>
      <c r="AH1034" s="678"/>
      <c r="AI1034" s="678"/>
      <c r="AJ1034" s="678"/>
      <c r="AK1034" s="79"/>
      <c r="CT1034" s="7"/>
      <c r="CU1034" s="7"/>
      <c r="CV1034" s="7"/>
      <c r="CW1034" s="7"/>
      <c r="CX1034" s="7"/>
    </row>
    <row r="1035" spans="1:102" s="24" customFormat="1" ht="6" customHeight="1">
      <c r="A1035" s="83"/>
      <c r="B1035" s="84"/>
      <c r="C1035" s="84"/>
      <c r="D1035" s="84"/>
      <c r="E1035" s="84"/>
      <c r="F1035" s="84"/>
      <c r="G1035" s="84"/>
      <c r="H1035" s="84"/>
      <c r="I1035" s="84"/>
      <c r="J1035" s="84"/>
      <c r="K1035" s="84"/>
      <c r="L1035" s="84"/>
      <c r="M1035" s="84"/>
      <c r="N1035" s="84"/>
      <c r="O1035" s="84"/>
      <c r="P1035" s="84"/>
      <c r="Q1035" s="84"/>
      <c r="R1035" s="84"/>
      <c r="S1035" s="84"/>
      <c r="T1035" s="84"/>
      <c r="U1035" s="84"/>
      <c r="V1035" s="84"/>
      <c r="W1035" s="84"/>
      <c r="X1035" s="84"/>
      <c r="Y1035" s="84"/>
      <c r="Z1035" s="84"/>
      <c r="AA1035" s="84"/>
      <c r="AB1035" s="84"/>
      <c r="AC1035" s="84"/>
      <c r="AD1035" s="84"/>
      <c r="AE1035" s="84"/>
      <c r="AF1035" s="84"/>
      <c r="AG1035" s="84"/>
      <c r="AH1035" s="84"/>
      <c r="AI1035" s="84"/>
      <c r="AJ1035" s="84"/>
      <c r="AK1035" s="86"/>
      <c r="CT1035" s="7"/>
      <c r="CU1035" s="7"/>
      <c r="CV1035" s="7"/>
      <c r="CW1035" s="7"/>
      <c r="CX1035" s="7"/>
    </row>
    <row r="1036" spans="1:102" s="24" customFormat="1" ht="6" customHeight="1">
      <c r="A1036" s="23"/>
      <c r="B1036" s="23"/>
      <c r="C1036" s="23"/>
      <c r="D1036" s="23"/>
      <c r="E1036" s="23"/>
      <c r="F1036" s="23"/>
      <c r="G1036" s="23"/>
      <c r="H1036" s="23"/>
      <c r="I1036" s="23"/>
      <c r="J1036" s="23"/>
      <c r="K1036" s="23"/>
      <c r="L1036" s="23"/>
      <c r="M1036" s="23"/>
      <c r="N1036" s="23"/>
      <c r="O1036" s="23"/>
      <c r="P1036" s="23"/>
      <c r="Q1036" s="23"/>
      <c r="R1036" s="23"/>
      <c r="S1036" s="23"/>
      <c r="T1036" s="23"/>
      <c r="U1036" s="23"/>
      <c r="V1036" s="23"/>
      <c r="W1036" s="23"/>
      <c r="X1036" s="23"/>
      <c r="Y1036" s="23"/>
      <c r="Z1036" s="23"/>
      <c r="AA1036" s="23"/>
      <c r="AB1036" s="23"/>
      <c r="AC1036" s="23"/>
      <c r="AD1036" s="23"/>
      <c r="AE1036" s="23"/>
      <c r="AF1036" s="23"/>
      <c r="AG1036" s="23"/>
      <c r="AH1036" s="23"/>
      <c r="AI1036" s="23"/>
      <c r="AJ1036" s="23"/>
      <c r="AK1036" s="23"/>
      <c r="CT1036" s="7"/>
      <c r="CU1036" s="7"/>
      <c r="CV1036" s="7"/>
      <c r="CW1036" s="7"/>
      <c r="CX1036" s="7"/>
    </row>
    <row r="1037" spans="1:102" s="24" customFormat="1" ht="14.25">
      <c r="A1037" s="534" t="s">
        <v>498</v>
      </c>
      <c r="B1037" s="535"/>
      <c r="C1037" s="535"/>
      <c r="D1037" s="535"/>
      <c r="E1037" s="535"/>
      <c r="F1037" s="535"/>
      <c r="G1037" s="535"/>
      <c r="H1037" s="535"/>
      <c r="I1037" s="535"/>
      <c r="J1037" s="535"/>
      <c r="K1037" s="535"/>
      <c r="L1037" s="535"/>
      <c r="M1037" s="535"/>
      <c r="N1037" s="535"/>
      <c r="O1037" s="535"/>
      <c r="P1037" s="535"/>
      <c r="Q1037" s="535"/>
      <c r="R1037" s="535"/>
      <c r="S1037" s="535"/>
      <c r="T1037" s="535"/>
      <c r="U1037" s="535"/>
      <c r="V1037" s="535"/>
      <c r="W1037" s="535"/>
      <c r="X1037" s="535"/>
      <c r="Y1037" s="535"/>
      <c r="Z1037" s="535"/>
      <c r="AA1037" s="535"/>
      <c r="AB1037" s="535"/>
      <c r="AC1037" s="535"/>
      <c r="AD1037" s="535"/>
      <c r="AE1037" s="535"/>
      <c r="AF1037" s="535"/>
      <c r="AG1037" s="535"/>
      <c r="AH1037" s="535"/>
      <c r="AI1037" s="535"/>
      <c r="AJ1037" s="535"/>
      <c r="AK1037" s="536"/>
      <c r="CT1037" s="7"/>
      <c r="CU1037" s="7"/>
      <c r="CV1037" s="7"/>
      <c r="CW1037" s="7"/>
      <c r="CX1037" s="7"/>
    </row>
    <row r="1038" spans="1:102" s="24" customFormat="1" ht="14.25">
      <c r="A1038" s="88"/>
      <c r="B1038" s="89"/>
      <c r="C1038" s="89"/>
      <c r="D1038" s="89"/>
      <c r="E1038" s="89"/>
      <c r="F1038" s="89"/>
      <c r="G1038" s="89"/>
      <c r="H1038" s="89"/>
      <c r="I1038" s="89"/>
      <c r="J1038" s="89"/>
      <c r="K1038" s="89"/>
      <c r="L1038" s="89"/>
      <c r="M1038" s="89"/>
      <c r="N1038" s="89"/>
      <c r="O1038" s="89"/>
      <c r="P1038" s="89"/>
      <c r="Q1038" s="7"/>
      <c r="R1038" s="7"/>
      <c r="S1038" s="7"/>
      <c r="T1038" s="7"/>
      <c r="U1038" s="7"/>
      <c r="V1038" s="7"/>
      <c r="W1038" s="7"/>
      <c r="X1038" s="7"/>
      <c r="Y1038" s="7"/>
      <c r="Z1038" s="89"/>
      <c r="AA1038" s="89"/>
      <c r="AB1038" s="89"/>
      <c r="AC1038" s="89"/>
      <c r="AD1038" s="89"/>
      <c r="AE1038" s="89"/>
      <c r="AF1038" s="89"/>
      <c r="AG1038" s="89"/>
      <c r="AH1038" s="89"/>
      <c r="AI1038" s="89"/>
      <c r="AJ1038" s="89"/>
      <c r="AK1038" s="121"/>
      <c r="CT1038" s="7"/>
      <c r="CU1038" s="7"/>
      <c r="CV1038" s="7"/>
      <c r="CW1038" s="7"/>
      <c r="CX1038" s="7"/>
    </row>
    <row r="1039" spans="1:102" s="24" customFormat="1" ht="18" customHeight="1">
      <c r="A1039" s="90" t="s">
        <v>128</v>
      </c>
      <c r="B1039" s="23" t="s">
        <v>235</v>
      </c>
      <c r="C1039" s="23" t="s">
        <v>499</v>
      </c>
      <c r="D1039" s="23"/>
      <c r="E1039" s="23"/>
      <c r="F1039" s="23"/>
      <c r="G1039" s="23"/>
      <c r="H1039" s="23"/>
      <c r="I1039" s="23"/>
      <c r="J1039" s="23"/>
      <c r="K1039" s="23"/>
      <c r="L1039" s="23"/>
      <c r="M1039" s="23"/>
      <c r="N1039" s="23"/>
      <c r="O1039" s="23" t="s">
        <v>500</v>
      </c>
      <c r="P1039" s="23"/>
      <c r="Q1039" s="23"/>
      <c r="R1039" s="23"/>
      <c r="S1039" s="23"/>
      <c r="T1039" s="23"/>
      <c r="U1039" s="23"/>
      <c r="V1039" s="23"/>
      <c r="W1039" s="374"/>
      <c r="X1039" s="7"/>
      <c r="Y1039" s="686">
        <v>9231</v>
      </c>
      <c r="Z1039" s="687"/>
      <c r="AA1039" s="23"/>
      <c r="AB1039" s="23"/>
      <c r="AC1039" s="23"/>
      <c r="AD1039" s="7"/>
      <c r="AE1039" s="7"/>
      <c r="AF1039" s="23"/>
      <c r="AG1039" s="582"/>
      <c r="AH1039" s="582"/>
      <c r="AI1039" s="582"/>
      <c r="AJ1039" s="582"/>
      <c r="AK1039" s="79"/>
      <c r="CT1039" s="7"/>
      <c r="CU1039" s="7"/>
      <c r="CV1039" s="7"/>
      <c r="CW1039" s="7"/>
      <c r="CX1039" s="7"/>
    </row>
    <row r="1040" spans="1:102" s="24" customFormat="1" ht="3" customHeight="1">
      <c r="A1040" s="90"/>
      <c r="B1040" s="23"/>
      <c r="C1040" s="23"/>
      <c r="D1040" s="23"/>
      <c r="E1040" s="23"/>
      <c r="F1040" s="23"/>
      <c r="G1040" s="23"/>
      <c r="H1040" s="23"/>
      <c r="I1040" s="23"/>
      <c r="J1040" s="23"/>
      <c r="K1040" s="23"/>
      <c r="L1040" s="23"/>
      <c r="M1040" s="23"/>
      <c r="N1040" s="23"/>
      <c r="O1040" s="23"/>
      <c r="P1040" s="23"/>
      <c r="Q1040" s="23"/>
      <c r="R1040" s="23"/>
      <c r="S1040" s="23"/>
      <c r="T1040" s="23"/>
      <c r="U1040" s="23"/>
      <c r="V1040" s="23"/>
      <c r="W1040" s="23"/>
      <c r="X1040" s="23"/>
      <c r="Y1040" s="23"/>
      <c r="Z1040" s="23"/>
      <c r="AA1040" s="23"/>
      <c r="AB1040" s="23"/>
      <c r="AC1040" s="23"/>
      <c r="AD1040" s="23"/>
      <c r="AE1040" s="23"/>
      <c r="AF1040" s="23"/>
      <c r="AG1040" s="23"/>
      <c r="AH1040" s="23"/>
      <c r="AI1040" s="23"/>
      <c r="AJ1040" s="23"/>
      <c r="AK1040" s="79"/>
      <c r="CT1040" s="7"/>
      <c r="CU1040" s="7"/>
      <c r="CV1040" s="7"/>
      <c r="CW1040" s="7"/>
      <c r="CX1040" s="7"/>
    </row>
    <row r="1041" spans="1:102" s="24" customFormat="1" ht="15" customHeight="1">
      <c r="A1041" s="70"/>
      <c r="B1041" s="23" t="s">
        <v>237</v>
      </c>
      <c r="C1041" s="23"/>
      <c r="D1041" s="23"/>
      <c r="E1041" s="23"/>
      <c r="F1041" s="23"/>
      <c r="G1041" s="23"/>
      <c r="H1041" s="23" t="s">
        <v>501</v>
      </c>
      <c r="I1041" s="23"/>
      <c r="J1041" s="23"/>
      <c r="K1041" s="23"/>
      <c r="L1041" s="23"/>
      <c r="M1041" s="23"/>
      <c r="N1041" s="23"/>
      <c r="O1041" s="23"/>
      <c r="P1041" s="23"/>
      <c r="Q1041" s="23"/>
      <c r="R1041" s="23"/>
      <c r="S1041" s="23"/>
      <c r="T1041" s="23"/>
      <c r="U1041" s="23"/>
      <c r="V1041" s="23"/>
      <c r="W1041" s="374"/>
      <c r="X1041" s="7"/>
      <c r="Y1041" s="7"/>
      <c r="Z1041" s="23"/>
      <c r="AA1041" s="23"/>
      <c r="AB1041" s="23"/>
      <c r="AC1041" s="23"/>
      <c r="AD1041" s="23"/>
      <c r="AE1041" s="23"/>
      <c r="AF1041" s="23"/>
      <c r="AG1041" s="23"/>
      <c r="AH1041" s="23"/>
      <c r="AI1041" s="23"/>
      <c r="AJ1041" s="23"/>
      <c r="AK1041" s="79"/>
      <c r="CT1041" s="7"/>
      <c r="CU1041" s="7"/>
      <c r="CV1041" s="7"/>
      <c r="CW1041" s="7"/>
      <c r="CX1041" s="7"/>
    </row>
    <row r="1042" spans="1:102" s="24" customFormat="1" ht="3.75" customHeight="1">
      <c r="A1042" s="83"/>
      <c r="B1042" s="84"/>
      <c r="C1042" s="84"/>
      <c r="D1042" s="84"/>
      <c r="E1042" s="84"/>
      <c r="F1042" s="84"/>
      <c r="G1042" s="84"/>
      <c r="H1042" s="84"/>
      <c r="I1042" s="84"/>
      <c r="J1042" s="84"/>
      <c r="K1042" s="84"/>
      <c r="L1042" s="84"/>
      <c r="M1042" s="84"/>
      <c r="N1042" s="84"/>
      <c r="O1042" s="84"/>
      <c r="P1042" s="84"/>
      <c r="Q1042" s="84"/>
      <c r="R1042" s="84"/>
      <c r="S1042" s="84"/>
      <c r="T1042" s="84"/>
      <c r="U1042" s="84"/>
      <c r="V1042" s="84"/>
      <c r="W1042" s="84"/>
      <c r="X1042" s="84"/>
      <c r="Y1042" s="84"/>
      <c r="Z1042" s="84"/>
      <c r="AA1042" s="84"/>
      <c r="AB1042" s="84"/>
      <c r="AC1042" s="84"/>
      <c r="AD1042" s="84"/>
      <c r="AE1042" s="84"/>
      <c r="AF1042" s="84"/>
      <c r="AG1042" s="84"/>
      <c r="AH1042" s="84"/>
      <c r="AI1042" s="84"/>
      <c r="AJ1042" s="84"/>
      <c r="AK1042" s="86"/>
      <c r="CT1042" s="7"/>
      <c r="CU1042" s="7"/>
      <c r="CV1042" s="7"/>
      <c r="CW1042" s="7"/>
      <c r="CX1042" s="7"/>
    </row>
    <row r="1043" spans="98:102" s="24" customFormat="1" ht="6" customHeight="1">
      <c r="CT1043" s="7"/>
      <c r="CU1043" s="7"/>
      <c r="CV1043" s="7"/>
      <c r="CW1043" s="7"/>
      <c r="CX1043" s="7"/>
    </row>
    <row r="1044" spans="1:102" s="24" customFormat="1" ht="14.25">
      <c r="A1044" s="534" t="s">
        <v>502</v>
      </c>
      <c r="B1044" s="535"/>
      <c r="C1044" s="535"/>
      <c r="D1044" s="535"/>
      <c r="E1044" s="535"/>
      <c r="F1044" s="535"/>
      <c r="G1044" s="535"/>
      <c r="H1044" s="535"/>
      <c r="I1044" s="535"/>
      <c r="J1044" s="535"/>
      <c r="K1044" s="535"/>
      <c r="L1044" s="535"/>
      <c r="M1044" s="535"/>
      <c r="N1044" s="535"/>
      <c r="O1044" s="535"/>
      <c r="P1044" s="535"/>
      <c r="Q1044" s="535"/>
      <c r="R1044" s="535"/>
      <c r="S1044" s="535"/>
      <c r="T1044" s="535"/>
      <c r="U1044" s="535"/>
      <c r="V1044" s="535"/>
      <c r="W1044" s="535"/>
      <c r="X1044" s="535"/>
      <c r="Y1044" s="535"/>
      <c r="Z1044" s="535"/>
      <c r="AA1044" s="535"/>
      <c r="AB1044" s="535"/>
      <c r="AC1044" s="535"/>
      <c r="AD1044" s="535"/>
      <c r="AE1044" s="535"/>
      <c r="AF1044" s="535"/>
      <c r="AG1044" s="535"/>
      <c r="AH1044" s="535"/>
      <c r="AI1044" s="535"/>
      <c r="AJ1044" s="535"/>
      <c r="AK1044" s="536"/>
      <c r="CT1044" s="7"/>
      <c r="CU1044" s="7"/>
      <c r="CV1044" s="7"/>
      <c r="CW1044" s="7"/>
      <c r="CX1044" s="7"/>
    </row>
    <row r="1045" spans="1:102" s="24" customFormat="1" ht="14.25">
      <c r="A1045" s="88"/>
      <c r="B1045" s="89"/>
      <c r="C1045" s="89"/>
      <c r="D1045" s="89"/>
      <c r="E1045" s="89"/>
      <c r="F1045" s="89"/>
      <c r="G1045" s="89"/>
      <c r="H1045" s="89"/>
      <c r="I1045" s="89"/>
      <c r="J1045" s="89"/>
      <c r="K1045" s="89"/>
      <c r="L1045" s="89"/>
      <c r="M1045" s="89"/>
      <c r="N1045" s="89"/>
      <c r="O1045" s="89"/>
      <c r="P1045" s="89"/>
      <c r="Q1045" s="89"/>
      <c r="R1045" s="89"/>
      <c r="S1045" s="89"/>
      <c r="T1045" s="89"/>
      <c r="U1045" s="89"/>
      <c r="V1045" s="89"/>
      <c r="W1045" s="89"/>
      <c r="X1045" s="89"/>
      <c r="Y1045" s="89"/>
      <c r="Z1045" s="89"/>
      <c r="AA1045" s="89"/>
      <c r="AB1045" s="89"/>
      <c r="AC1045" s="89"/>
      <c r="AD1045" s="89"/>
      <c r="AE1045" s="89"/>
      <c r="AF1045" s="89"/>
      <c r="AG1045" s="89"/>
      <c r="AH1045" s="89"/>
      <c r="AI1045" s="89"/>
      <c r="AJ1045" s="89"/>
      <c r="AK1045" s="121"/>
      <c r="CT1045" s="7"/>
      <c r="CU1045" s="7"/>
      <c r="CV1045" s="7"/>
      <c r="CW1045" s="7"/>
      <c r="CX1045" s="7"/>
    </row>
    <row r="1046" spans="1:102" s="24" customFormat="1" ht="18" customHeight="1">
      <c r="A1046" s="284" t="s">
        <v>131</v>
      </c>
      <c r="B1046" s="106" t="s">
        <v>643</v>
      </c>
      <c r="C1046" s="106"/>
      <c r="D1046" s="106"/>
      <c r="E1046" s="106"/>
      <c r="F1046" s="106"/>
      <c r="G1046" s="106"/>
      <c r="H1046" s="106"/>
      <c r="I1046" s="106"/>
      <c r="J1046" s="106"/>
      <c r="K1046" s="106"/>
      <c r="L1046" s="106"/>
      <c r="M1046" s="106"/>
      <c r="N1046" s="106"/>
      <c r="O1046" s="106"/>
      <c r="P1046" s="106"/>
      <c r="Q1046" s="106"/>
      <c r="R1046" s="106"/>
      <c r="S1046" s="106"/>
      <c r="T1046" s="106"/>
      <c r="U1046" s="106"/>
      <c r="V1046" s="106"/>
      <c r="W1046" s="106"/>
      <c r="X1046" s="106"/>
      <c r="Y1046" s="704">
        <v>9290</v>
      </c>
      <c r="Z1046" s="705"/>
      <c r="AA1046" s="106"/>
      <c r="AB1046" s="106"/>
      <c r="AC1046" s="106"/>
      <c r="AD1046" s="7"/>
      <c r="AE1046" s="7"/>
      <c r="AG1046" s="678">
        <f>+AG1006+AG1029+AG1034+AG1039</f>
        <v>0</v>
      </c>
      <c r="AH1046" s="678"/>
      <c r="AI1046" s="678"/>
      <c r="AJ1046" s="678"/>
      <c r="AK1046" s="79"/>
      <c r="CT1046" s="7"/>
      <c r="CU1046" s="7"/>
      <c r="CV1046" s="7"/>
      <c r="CW1046" s="7"/>
      <c r="CX1046" s="7"/>
    </row>
    <row r="1047" spans="1:102" s="24" customFormat="1" ht="6" customHeight="1">
      <c r="A1047" s="83"/>
      <c r="B1047" s="84"/>
      <c r="C1047" s="84"/>
      <c r="D1047" s="84"/>
      <c r="E1047" s="84"/>
      <c r="F1047" s="84"/>
      <c r="G1047" s="84"/>
      <c r="H1047" s="84"/>
      <c r="I1047" s="84"/>
      <c r="J1047" s="84"/>
      <c r="K1047" s="84"/>
      <c r="L1047" s="84"/>
      <c r="M1047" s="84"/>
      <c r="N1047" s="84"/>
      <c r="O1047" s="84"/>
      <c r="P1047" s="84"/>
      <c r="Q1047" s="84"/>
      <c r="R1047" s="84"/>
      <c r="S1047" s="84"/>
      <c r="T1047" s="84"/>
      <c r="U1047" s="84"/>
      <c r="V1047" s="84"/>
      <c r="W1047" s="84"/>
      <c r="X1047" s="84"/>
      <c r="Y1047" s="84"/>
      <c r="Z1047" s="84"/>
      <c r="AA1047" s="84"/>
      <c r="AB1047" s="84"/>
      <c r="AC1047" s="84"/>
      <c r="AD1047" s="84"/>
      <c r="AE1047" s="84"/>
      <c r="AF1047" s="84"/>
      <c r="AG1047" s="84"/>
      <c r="AH1047" s="84"/>
      <c r="AI1047" s="84"/>
      <c r="AJ1047" s="84"/>
      <c r="AK1047" s="86"/>
      <c r="CT1047" s="7"/>
      <c r="CU1047" s="7"/>
      <c r="CV1047" s="7"/>
      <c r="CW1047" s="7"/>
      <c r="CX1047" s="7"/>
    </row>
    <row r="1048" spans="98:102" s="24" customFormat="1" ht="14.25">
      <c r="CT1048" s="7"/>
      <c r="CU1048" s="7"/>
      <c r="CV1048" s="7"/>
      <c r="CW1048" s="7"/>
      <c r="CX1048" s="7"/>
    </row>
    <row r="1049" spans="1:102" s="24" customFormat="1" ht="14.25">
      <c r="A1049" s="24" t="s">
        <v>503</v>
      </c>
      <c r="CT1049" s="7"/>
      <c r="CU1049" s="7"/>
      <c r="CV1049" s="7"/>
      <c r="CW1049" s="7"/>
      <c r="CX1049" s="7"/>
    </row>
    <row r="1050" spans="98:102" s="24" customFormat="1" ht="3.75" customHeight="1">
      <c r="CT1050" s="7"/>
      <c r="CU1050" s="7"/>
      <c r="CV1050" s="7"/>
      <c r="CW1050" s="7"/>
      <c r="CX1050" s="7"/>
    </row>
    <row r="1051" spans="1:102" s="24" customFormat="1" ht="15.75" customHeight="1">
      <c r="A1051" s="25" t="s">
        <v>132</v>
      </c>
      <c r="B1051" s="545"/>
      <c r="C1051" s="545"/>
      <c r="D1051" s="545"/>
      <c r="E1051" s="545"/>
      <c r="F1051" s="545"/>
      <c r="G1051" s="545"/>
      <c r="H1051" s="545"/>
      <c r="I1051" s="545"/>
      <c r="J1051" s="545"/>
      <c r="K1051" s="545"/>
      <c r="L1051" s="545"/>
      <c r="M1051" s="545"/>
      <c r="N1051" s="545"/>
      <c r="O1051" s="545"/>
      <c r="P1051" s="545"/>
      <c r="Q1051" s="545"/>
      <c r="R1051" s="545"/>
      <c r="S1051" s="545"/>
      <c r="T1051" s="545"/>
      <c r="U1051" s="545"/>
      <c r="V1051" s="545"/>
      <c r="W1051" s="545"/>
      <c r="X1051" s="545"/>
      <c r="Y1051" s="545"/>
      <c r="Z1051" s="545"/>
      <c r="AA1051" s="545"/>
      <c r="AB1051" s="545"/>
      <c r="AC1051" s="545"/>
      <c r="AD1051" s="545"/>
      <c r="AE1051" s="545"/>
      <c r="AF1051" s="545"/>
      <c r="AG1051" s="545"/>
      <c r="AH1051" s="545"/>
      <c r="AI1051" s="545"/>
      <c r="AJ1051" s="545"/>
      <c r="CT1051" s="7"/>
      <c r="CU1051" s="7"/>
      <c r="CV1051" s="7"/>
      <c r="CW1051" s="7"/>
      <c r="CX1051" s="7"/>
    </row>
    <row r="1052" spans="1:102" s="24" customFormat="1" ht="15.75" customHeight="1">
      <c r="A1052" s="25" t="s">
        <v>136</v>
      </c>
      <c r="B1052" s="545"/>
      <c r="C1052" s="545"/>
      <c r="D1052" s="545"/>
      <c r="E1052" s="545"/>
      <c r="F1052" s="545"/>
      <c r="G1052" s="545"/>
      <c r="H1052" s="545"/>
      <c r="I1052" s="545"/>
      <c r="J1052" s="545"/>
      <c r="K1052" s="545"/>
      <c r="L1052" s="545"/>
      <c r="M1052" s="545"/>
      <c r="N1052" s="545"/>
      <c r="O1052" s="545"/>
      <c r="P1052" s="545"/>
      <c r="Q1052" s="545"/>
      <c r="R1052" s="545"/>
      <c r="S1052" s="545"/>
      <c r="T1052" s="545"/>
      <c r="U1052" s="545"/>
      <c r="V1052" s="545"/>
      <c r="W1052" s="545"/>
      <c r="X1052" s="545"/>
      <c r="Y1052" s="545"/>
      <c r="Z1052" s="545"/>
      <c r="AA1052" s="545"/>
      <c r="AB1052" s="545"/>
      <c r="AC1052" s="545"/>
      <c r="AD1052" s="545"/>
      <c r="AE1052" s="545"/>
      <c r="AF1052" s="545"/>
      <c r="AG1052" s="545"/>
      <c r="AH1052" s="545"/>
      <c r="AI1052" s="545"/>
      <c r="AJ1052" s="545"/>
      <c r="CT1052" s="7"/>
      <c r="CU1052" s="7"/>
      <c r="CV1052" s="7"/>
      <c r="CW1052" s="7"/>
      <c r="CX1052" s="7"/>
    </row>
    <row r="1053" spans="1:102" s="24" customFormat="1" ht="15.75" customHeight="1">
      <c r="A1053" s="25" t="s">
        <v>137</v>
      </c>
      <c r="B1053" s="545"/>
      <c r="C1053" s="545"/>
      <c r="D1053" s="545"/>
      <c r="E1053" s="545"/>
      <c r="F1053" s="545"/>
      <c r="G1053" s="545"/>
      <c r="H1053" s="545"/>
      <c r="I1053" s="545"/>
      <c r="J1053" s="545"/>
      <c r="K1053" s="545"/>
      <c r="L1053" s="545"/>
      <c r="M1053" s="545"/>
      <c r="N1053" s="545"/>
      <c r="O1053" s="545"/>
      <c r="P1053" s="545"/>
      <c r="Q1053" s="545"/>
      <c r="R1053" s="545"/>
      <c r="S1053" s="545"/>
      <c r="T1053" s="545"/>
      <c r="U1053" s="545"/>
      <c r="V1053" s="545"/>
      <c r="W1053" s="545"/>
      <c r="X1053" s="545"/>
      <c r="Y1053" s="545"/>
      <c r="Z1053" s="545"/>
      <c r="AA1053" s="545"/>
      <c r="AB1053" s="545"/>
      <c r="AC1053" s="545"/>
      <c r="AD1053" s="545"/>
      <c r="AE1053" s="545"/>
      <c r="AF1053" s="545"/>
      <c r="AG1053" s="545"/>
      <c r="AH1053" s="545"/>
      <c r="AI1053" s="545"/>
      <c r="AJ1053" s="545"/>
      <c r="CT1053" s="7"/>
      <c r="CU1053" s="7"/>
      <c r="CV1053" s="7"/>
      <c r="CW1053" s="7"/>
      <c r="CX1053" s="7"/>
    </row>
    <row r="1054" spans="1:102" s="24" customFormat="1" ht="15.75" customHeight="1">
      <c r="A1054" s="25" t="s">
        <v>140</v>
      </c>
      <c r="B1054" s="545"/>
      <c r="C1054" s="545"/>
      <c r="D1054" s="545"/>
      <c r="E1054" s="545"/>
      <c r="F1054" s="545"/>
      <c r="G1054" s="545"/>
      <c r="H1054" s="545"/>
      <c r="I1054" s="545"/>
      <c r="J1054" s="545"/>
      <c r="K1054" s="545"/>
      <c r="L1054" s="545"/>
      <c r="M1054" s="545"/>
      <c r="N1054" s="545"/>
      <c r="O1054" s="545"/>
      <c r="P1054" s="545"/>
      <c r="Q1054" s="545"/>
      <c r="R1054" s="545"/>
      <c r="S1054" s="545"/>
      <c r="T1054" s="545"/>
      <c r="U1054" s="545"/>
      <c r="V1054" s="545"/>
      <c r="W1054" s="545"/>
      <c r="X1054" s="545"/>
      <c r="Y1054" s="545"/>
      <c r="Z1054" s="545"/>
      <c r="AA1054" s="545"/>
      <c r="AB1054" s="545"/>
      <c r="AC1054" s="545"/>
      <c r="AD1054" s="545"/>
      <c r="AE1054" s="545"/>
      <c r="AF1054" s="545"/>
      <c r="AG1054" s="545"/>
      <c r="AH1054" s="545"/>
      <c r="AI1054" s="545"/>
      <c r="AJ1054" s="545"/>
      <c r="CT1054" s="7"/>
      <c r="CU1054" s="7"/>
      <c r="CV1054" s="7"/>
      <c r="CW1054" s="7"/>
      <c r="CX1054" s="7"/>
    </row>
    <row r="1055" spans="1:102" s="24" customFormat="1" ht="15.75" customHeight="1">
      <c r="A1055" s="25" t="s">
        <v>143</v>
      </c>
      <c r="B1055" s="545"/>
      <c r="C1055" s="545"/>
      <c r="D1055" s="545"/>
      <c r="E1055" s="545"/>
      <c r="F1055" s="545"/>
      <c r="G1055" s="545"/>
      <c r="H1055" s="545"/>
      <c r="I1055" s="545"/>
      <c r="J1055" s="545"/>
      <c r="K1055" s="545"/>
      <c r="L1055" s="545"/>
      <c r="M1055" s="545"/>
      <c r="N1055" s="545"/>
      <c r="O1055" s="545"/>
      <c r="P1055" s="545"/>
      <c r="Q1055" s="545"/>
      <c r="R1055" s="545"/>
      <c r="S1055" s="545"/>
      <c r="T1055" s="545"/>
      <c r="U1055" s="545"/>
      <c r="V1055" s="545"/>
      <c r="W1055" s="545"/>
      <c r="X1055" s="545"/>
      <c r="Y1055" s="545"/>
      <c r="Z1055" s="545"/>
      <c r="AA1055" s="545"/>
      <c r="AB1055" s="545"/>
      <c r="AC1055" s="545"/>
      <c r="AD1055" s="545"/>
      <c r="AE1055" s="545"/>
      <c r="AF1055" s="545"/>
      <c r="AG1055" s="545"/>
      <c r="AH1055" s="545"/>
      <c r="AI1055" s="545"/>
      <c r="AJ1055" s="545"/>
      <c r="CT1055" s="7"/>
      <c r="CU1055" s="7"/>
      <c r="CV1055" s="7"/>
      <c r="CW1055" s="7"/>
      <c r="CX1055" s="7"/>
    </row>
    <row r="1056" spans="98:102" s="24" customFormat="1" ht="14.25">
      <c r="CT1056" s="7"/>
      <c r="CU1056" s="7"/>
      <c r="CV1056" s="7"/>
      <c r="CW1056" s="7"/>
      <c r="CX1056" s="7"/>
    </row>
    <row r="1057" spans="98:102" s="24" customFormat="1" ht="14.25">
      <c r="CT1057" s="7"/>
      <c r="CU1057" s="7"/>
      <c r="CV1057" s="7"/>
      <c r="CW1057" s="7"/>
      <c r="CX1057" s="7"/>
    </row>
    <row r="1058" spans="24:102" s="24" customFormat="1" ht="16.5" customHeight="1">
      <c r="X1058" s="157" t="s">
        <v>159</v>
      </c>
      <c r="AB1058" s="540"/>
      <c r="AC1058" s="540"/>
      <c r="AD1058" s="540"/>
      <c r="AE1058" s="540"/>
      <c r="AF1058" s="540"/>
      <c r="AG1058" s="540"/>
      <c r="AH1058" s="540"/>
      <c r="AI1058" s="540"/>
      <c r="AJ1058" s="540"/>
      <c r="AN1058" s="556" t="s">
        <v>65</v>
      </c>
      <c r="AO1058" s="557"/>
      <c r="AP1058" s="557"/>
      <c r="AQ1058" s="557"/>
      <c r="AR1058" s="558"/>
      <c r="CT1058" s="7"/>
      <c r="CU1058" s="7"/>
      <c r="CV1058" s="7"/>
      <c r="CW1058" s="7"/>
      <c r="CX1058" s="7"/>
    </row>
    <row r="1059" spans="24:102" s="24" customFormat="1" ht="16.5" customHeight="1">
      <c r="X1059" s="157"/>
      <c r="AB1059" s="38"/>
      <c r="AC1059" s="38"/>
      <c r="AD1059" s="38"/>
      <c r="AE1059" s="38"/>
      <c r="AF1059" s="38"/>
      <c r="AG1059" s="38"/>
      <c r="AH1059" s="38"/>
      <c r="AI1059" s="38"/>
      <c r="AJ1059" s="38"/>
      <c r="AN1059" s="5"/>
      <c r="AO1059" s="5"/>
      <c r="AP1059" s="5"/>
      <c r="AQ1059" s="5"/>
      <c r="AR1059" s="5"/>
      <c r="CT1059" s="7"/>
      <c r="CU1059" s="7"/>
      <c r="CV1059" s="7"/>
      <c r="CW1059" s="7"/>
      <c r="CX1059" s="7"/>
    </row>
    <row r="1060" spans="40:102" s="24" customFormat="1" ht="12.75" customHeight="1">
      <c r="AN1060" s="7"/>
      <c r="AO1060" s="7"/>
      <c r="AP1060" s="7"/>
      <c r="AQ1060" s="7"/>
      <c r="AR1060" s="7"/>
      <c r="CT1060" s="7"/>
      <c r="CU1060" s="7"/>
      <c r="CV1060" s="7"/>
      <c r="CW1060" s="7"/>
      <c r="CX1060" s="7"/>
    </row>
    <row r="1061" spans="98:102" s="24" customFormat="1" ht="6" customHeight="1">
      <c r="CT1061" s="7"/>
      <c r="CU1061" s="7"/>
      <c r="CV1061" s="7"/>
      <c r="CW1061" s="7"/>
      <c r="CX1061" s="7"/>
    </row>
    <row r="1062" spans="1:102" s="24" customFormat="1" ht="3.75" customHeight="1">
      <c r="A1062" s="32"/>
      <c r="S1062" s="32"/>
      <c r="X1062" s="65"/>
      <c r="Y1062" s="87"/>
      <c r="Z1062" s="87"/>
      <c r="AA1062" s="87"/>
      <c r="AB1062" s="87"/>
      <c r="AC1062" s="87"/>
      <c r="AD1062" s="87"/>
      <c r="AE1062" s="87"/>
      <c r="AF1062" s="87"/>
      <c r="AG1062" s="87"/>
      <c r="AH1062" s="87"/>
      <c r="AI1062" s="87"/>
      <c r="AJ1062" s="630" t="s">
        <v>504</v>
      </c>
      <c r="AK1062" s="631"/>
      <c r="CT1062" s="7"/>
      <c r="CU1062" s="7"/>
      <c r="CV1062" s="7"/>
      <c r="CW1062" s="7"/>
      <c r="CX1062" s="7"/>
    </row>
    <row r="1063" spans="1:102" s="24" customFormat="1" ht="18">
      <c r="A1063" s="667" t="s">
        <v>505</v>
      </c>
      <c r="B1063" s="667"/>
      <c r="C1063" s="667"/>
      <c r="D1063" s="667"/>
      <c r="E1063" s="667"/>
      <c r="F1063" s="667"/>
      <c r="G1063" s="667"/>
      <c r="H1063" s="667"/>
      <c r="I1063" s="667"/>
      <c r="J1063" s="667"/>
      <c r="K1063" s="667"/>
      <c r="L1063" s="667"/>
      <c r="M1063" s="667"/>
      <c r="N1063" s="667"/>
      <c r="O1063" s="667"/>
      <c r="P1063" s="667"/>
      <c r="Q1063" s="667"/>
      <c r="R1063" s="667"/>
      <c r="S1063" s="667"/>
      <c r="T1063" s="667"/>
      <c r="U1063" s="667"/>
      <c r="V1063" s="667"/>
      <c r="X1063" s="70" t="s">
        <v>69</v>
      </c>
      <c r="Y1063" s="23"/>
      <c r="Z1063" s="23"/>
      <c r="AA1063" s="23"/>
      <c r="AB1063" s="23"/>
      <c r="AC1063" s="23"/>
      <c r="AD1063" s="71">
        <v>2</v>
      </c>
      <c r="AE1063" s="71">
        <v>0</v>
      </c>
      <c r="AF1063" s="71">
        <v>0</v>
      </c>
      <c r="AG1063" s="72">
        <v>4</v>
      </c>
      <c r="AH1063" s="23"/>
      <c r="AI1063" s="23"/>
      <c r="AJ1063" s="712"/>
      <c r="AK1063" s="713"/>
      <c r="CT1063" s="7"/>
      <c r="CU1063" s="7"/>
      <c r="CV1063" s="7"/>
      <c r="CW1063" s="7"/>
      <c r="CX1063" s="7"/>
    </row>
    <row r="1064" spans="19:102" s="24" customFormat="1" ht="3.75" customHeight="1">
      <c r="S1064" s="32"/>
      <c r="X1064" s="70"/>
      <c r="Y1064" s="23"/>
      <c r="Z1064" s="23"/>
      <c r="AA1064" s="23"/>
      <c r="AB1064" s="23"/>
      <c r="AC1064" s="23"/>
      <c r="AD1064" s="23"/>
      <c r="AE1064" s="23"/>
      <c r="AF1064" s="23"/>
      <c r="AG1064" s="23"/>
      <c r="AH1064" s="23"/>
      <c r="AI1064" s="23"/>
      <c r="AJ1064" s="632"/>
      <c r="AK1064" s="633"/>
      <c r="CT1064" s="7"/>
      <c r="CU1064" s="7"/>
      <c r="CV1064" s="7"/>
      <c r="CW1064" s="7"/>
      <c r="CX1064" s="7"/>
    </row>
    <row r="1065" spans="1:102" s="24" customFormat="1" ht="19.5" customHeight="1">
      <c r="A1065" s="716" t="s">
        <v>506</v>
      </c>
      <c r="B1065" s="716"/>
      <c r="C1065" s="716"/>
      <c r="D1065" s="716"/>
      <c r="E1065" s="716"/>
      <c r="F1065" s="716"/>
      <c r="G1065" s="716"/>
      <c r="H1065" s="716"/>
      <c r="I1065" s="716"/>
      <c r="J1065" s="716"/>
      <c r="K1065" s="716"/>
      <c r="L1065" s="716"/>
      <c r="M1065" s="716"/>
      <c r="N1065" s="716"/>
      <c r="O1065" s="716"/>
      <c r="P1065" s="716"/>
      <c r="Q1065" s="716"/>
      <c r="R1065" s="716"/>
      <c r="S1065" s="716"/>
      <c r="T1065" s="716"/>
      <c r="U1065" s="716"/>
      <c r="V1065" s="716"/>
      <c r="X1065" s="70" t="s">
        <v>71</v>
      </c>
      <c r="Y1065" s="23"/>
      <c r="Z1065" s="23"/>
      <c r="AA1065" s="23"/>
      <c r="AB1065" s="23"/>
      <c r="AC1065" s="23"/>
      <c r="AD1065" s="23"/>
      <c r="AE1065" s="23"/>
      <c r="AF1065" s="7"/>
      <c r="AG1065" s="668">
        <f>AG979</f>
        <v>0</v>
      </c>
      <c r="AH1065" s="668"/>
      <c r="AI1065" s="668"/>
      <c r="AJ1065" s="23"/>
      <c r="AK1065" s="79"/>
      <c r="AN1065" s="7"/>
      <c r="AO1065" s="7"/>
      <c r="AP1065" s="7"/>
      <c r="CT1065" s="7"/>
      <c r="CU1065" s="7"/>
      <c r="CV1065" s="7"/>
      <c r="CW1065" s="7"/>
      <c r="CX1065" s="7"/>
    </row>
    <row r="1066" spans="1:102" s="24" customFormat="1" ht="19.5" customHeight="1">
      <c r="A1066" s="716"/>
      <c r="B1066" s="716"/>
      <c r="C1066" s="716"/>
      <c r="D1066" s="716"/>
      <c r="E1066" s="716"/>
      <c r="F1066" s="716"/>
      <c r="G1066" s="716"/>
      <c r="H1066" s="716"/>
      <c r="I1066" s="716"/>
      <c r="J1066" s="716"/>
      <c r="K1066" s="716"/>
      <c r="L1066" s="716"/>
      <c r="M1066" s="716"/>
      <c r="N1066" s="716"/>
      <c r="O1066" s="716"/>
      <c r="P1066" s="716"/>
      <c r="Q1066" s="716"/>
      <c r="R1066" s="716"/>
      <c r="S1066" s="716"/>
      <c r="T1066" s="716"/>
      <c r="U1066" s="716"/>
      <c r="V1066" s="716"/>
      <c r="X1066" s="70" t="s">
        <v>20</v>
      </c>
      <c r="Y1066" s="23"/>
      <c r="Z1066" s="23"/>
      <c r="AA1066" s="23"/>
      <c r="AB1066" s="23"/>
      <c r="AC1066" s="23"/>
      <c r="AD1066" s="23"/>
      <c r="AE1066" s="23"/>
      <c r="AF1066" s="7"/>
      <c r="AG1066" s="668" t="str">
        <f>AG980</f>
        <v>.</v>
      </c>
      <c r="AH1066" s="668"/>
      <c r="AI1066" s="668"/>
      <c r="AJ1066" s="23"/>
      <c r="AK1066" s="79"/>
      <c r="AN1066" s="7"/>
      <c r="AO1066" s="7"/>
      <c r="AP1066" s="7"/>
      <c r="CT1066" s="7"/>
      <c r="CU1066" s="7"/>
      <c r="CV1066" s="7"/>
      <c r="CW1066" s="7"/>
      <c r="CX1066" s="7"/>
    </row>
    <row r="1067" spans="1:105" s="24" customFormat="1" ht="19.5" customHeight="1">
      <c r="A1067" s="32"/>
      <c r="S1067" s="32"/>
      <c r="X1067" s="70" t="s">
        <v>168</v>
      </c>
      <c r="Y1067" s="23"/>
      <c r="Z1067" s="23"/>
      <c r="AA1067" s="23"/>
      <c r="AB1067" s="7"/>
      <c r="AC1067" s="668" t="str">
        <f>AC981</f>
        <v>.</v>
      </c>
      <c r="AD1067" s="668"/>
      <c r="AE1067" s="668"/>
      <c r="AF1067" s="668"/>
      <c r="AG1067" s="668"/>
      <c r="AH1067" s="668"/>
      <c r="AI1067" s="668"/>
      <c r="AJ1067" s="23"/>
      <c r="AK1067" s="79"/>
      <c r="AO1067" s="7"/>
      <c r="AP1067" s="7"/>
      <c r="AQ1067" s="7"/>
      <c r="AR1067" s="7"/>
      <c r="CT1067" s="7"/>
      <c r="CU1067" s="7"/>
      <c r="CV1067" s="7"/>
      <c r="CW1067" s="7"/>
      <c r="CX1067" s="7"/>
      <c r="CY1067" s="7"/>
      <c r="CZ1067" s="7"/>
      <c r="DA1067" s="7"/>
    </row>
    <row r="1068" spans="1:105" s="24" customFormat="1" ht="19.5" customHeight="1">
      <c r="A1068" s="147" t="s">
        <v>74</v>
      </c>
      <c r="S1068" s="32"/>
      <c r="X1068" s="70" t="s">
        <v>75</v>
      </c>
      <c r="Y1068" s="23"/>
      <c r="Z1068" s="23"/>
      <c r="AA1068" s="23"/>
      <c r="AB1068" s="7"/>
      <c r="AC1068" s="668" t="str">
        <f>AC982</f>
        <v>.</v>
      </c>
      <c r="AD1068" s="668"/>
      <c r="AE1068" s="668"/>
      <c r="AF1068" s="668"/>
      <c r="AG1068" s="668"/>
      <c r="AH1068" s="668"/>
      <c r="AI1068" s="668"/>
      <c r="AJ1068" s="23"/>
      <c r="AK1068" s="79"/>
      <c r="AO1068" s="7"/>
      <c r="AP1068" s="7"/>
      <c r="AQ1068" s="7"/>
      <c r="AR1068" s="7"/>
      <c r="CT1068" s="7"/>
      <c r="CU1068" s="7"/>
      <c r="CV1068" s="7"/>
      <c r="CW1068" s="7"/>
      <c r="CX1068" s="7"/>
      <c r="CY1068" s="7"/>
      <c r="CZ1068" s="7"/>
      <c r="DA1068" s="7"/>
    </row>
    <row r="1069" spans="1:102" s="24" customFormat="1" ht="3.75" customHeight="1">
      <c r="A1069" s="147"/>
      <c r="S1069" s="32"/>
      <c r="X1069" s="83"/>
      <c r="Y1069" s="84"/>
      <c r="Z1069" s="84"/>
      <c r="AA1069" s="144"/>
      <c r="AB1069" s="144"/>
      <c r="AC1069" s="144"/>
      <c r="AD1069" s="144"/>
      <c r="AE1069" s="144"/>
      <c r="AF1069" s="144"/>
      <c r="AG1069" s="144"/>
      <c r="AH1069" s="148"/>
      <c r="AI1069" s="84"/>
      <c r="AJ1069" s="84"/>
      <c r="AK1069" s="86"/>
      <c r="CT1069" s="7"/>
      <c r="CU1069" s="7"/>
      <c r="CV1069" s="7"/>
      <c r="CW1069" s="7"/>
      <c r="CX1069" s="7"/>
    </row>
    <row r="1070" spans="98:102" s="24" customFormat="1" ht="6" customHeight="1">
      <c r="CT1070" s="7"/>
      <c r="CU1070" s="7"/>
      <c r="CV1070" s="7"/>
      <c r="CW1070" s="7"/>
      <c r="CX1070" s="7"/>
    </row>
    <row r="1071" spans="1:102" s="24" customFormat="1" ht="14.25">
      <c r="A1071" s="253"/>
      <c r="B1071" s="254" t="s">
        <v>231</v>
      </c>
      <c r="C1071" s="252"/>
      <c r="D1071" s="252"/>
      <c r="E1071" s="252"/>
      <c r="F1071" s="252"/>
      <c r="G1071" s="252"/>
      <c r="H1071" s="252"/>
      <c r="I1071" s="252"/>
      <c r="J1071" s="252"/>
      <c r="K1071" s="252"/>
      <c r="L1071" s="252"/>
      <c r="M1071" s="252"/>
      <c r="N1071" s="252"/>
      <c r="O1071" s="252"/>
      <c r="P1071" s="252"/>
      <c r="Q1071" s="252"/>
      <c r="R1071" s="252"/>
      <c r="S1071" s="252"/>
      <c r="T1071" s="375"/>
      <c r="U1071" s="375"/>
      <c r="V1071" s="375"/>
      <c r="W1071" s="375"/>
      <c r="X1071" s="699" t="s">
        <v>277</v>
      </c>
      <c r="Y1071" s="699"/>
      <c r="Z1071" s="699"/>
      <c r="AA1071" s="699"/>
      <c r="AB1071" s="375"/>
      <c r="AC1071" s="252"/>
      <c r="AD1071" s="699" t="s">
        <v>232</v>
      </c>
      <c r="AE1071" s="699"/>
      <c r="AF1071" s="252"/>
      <c r="AG1071" s="699" t="s">
        <v>277</v>
      </c>
      <c r="AH1071" s="699"/>
      <c r="AI1071" s="699"/>
      <c r="AJ1071" s="699"/>
      <c r="AK1071" s="258"/>
      <c r="CT1071" s="7"/>
      <c r="CU1071" s="7"/>
      <c r="CV1071" s="7"/>
      <c r="CW1071" s="7"/>
      <c r="CX1071" s="7"/>
    </row>
    <row r="1072" spans="98:102" s="24" customFormat="1" ht="6" customHeight="1">
      <c r="CT1072" s="7"/>
      <c r="CU1072" s="7"/>
      <c r="CV1072" s="7"/>
      <c r="CW1072" s="7"/>
      <c r="CX1072" s="7"/>
    </row>
    <row r="1073" spans="1:102" s="24" customFormat="1" ht="12.75" customHeight="1">
      <c r="A1073" s="605" t="s">
        <v>507</v>
      </c>
      <c r="B1073" s="606"/>
      <c r="C1073" s="606"/>
      <c r="D1073" s="606"/>
      <c r="E1073" s="606"/>
      <c r="F1073" s="606"/>
      <c r="G1073" s="606"/>
      <c r="H1073" s="606"/>
      <c r="I1073" s="606"/>
      <c r="J1073" s="606"/>
      <c r="K1073" s="606"/>
      <c r="L1073" s="606"/>
      <c r="M1073" s="606"/>
      <c r="N1073" s="606"/>
      <c r="O1073" s="606"/>
      <c r="P1073" s="606"/>
      <c r="Q1073" s="606"/>
      <c r="R1073" s="606"/>
      <c r="S1073" s="606"/>
      <c r="T1073" s="606"/>
      <c r="U1073" s="606"/>
      <c r="V1073" s="606"/>
      <c r="W1073" s="606"/>
      <c r="X1073" s="606"/>
      <c r="Y1073" s="606"/>
      <c r="Z1073" s="606"/>
      <c r="AA1073" s="606"/>
      <c r="AB1073" s="606"/>
      <c r="AC1073" s="606"/>
      <c r="AD1073" s="606"/>
      <c r="AE1073" s="606"/>
      <c r="AF1073" s="606"/>
      <c r="AG1073" s="606"/>
      <c r="AH1073" s="606"/>
      <c r="AI1073" s="606"/>
      <c r="AJ1073" s="606"/>
      <c r="AK1073" s="675"/>
      <c r="CT1073" s="7"/>
      <c r="CU1073" s="7"/>
      <c r="CV1073" s="7"/>
      <c r="CW1073" s="7"/>
      <c r="CX1073" s="7"/>
    </row>
    <row r="1074" spans="1:102" s="24" customFormat="1" ht="14.25">
      <c r="A1074" s="676"/>
      <c r="B1074" s="643"/>
      <c r="C1074" s="643"/>
      <c r="D1074" s="643"/>
      <c r="E1074" s="643"/>
      <c r="F1074" s="643"/>
      <c r="G1074" s="643"/>
      <c r="H1074" s="643"/>
      <c r="I1074" s="643"/>
      <c r="J1074" s="643"/>
      <c r="K1074" s="643"/>
      <c r="L1074" s="643"/>
      <c r="M1074" s="643"/>
      <c r="N1074" s="643"/>
      <c r="O1074" s="643"/>
      <c r="P1074" s="643"/>
      <c r="Q1074" s="643"/>
      <c r="R1074" s="643"/>
      <c r="S1074" s="643"/>
      <c r="T1074" s="643"/>
      <c r="U1074" s="643"/>
      <c r="V1074" s="643"/>
      <c r="W1074" s="643"/>
      <c r="X1074" s="643"/>
      <c r="Y1074" s="643"/>
      <c r="Z1074" s="643"/>
      <c r="AA1074" s="643"/>
      <c r="AB1074" s="643"/>
      <c r="AC1074" s="643"/>
      <c r="AD1074" s="643"/>
      <c r="AE1074" s="643"/>
      <c r="AF1074" s="643"/>
      <c r="AG1074" s="643"/>
      <c r="AH1074" s="643"/>
      <c r="AI1074" s="643"/>
      <c r="AJ1074" s="643"/>
      <c r="AK1074" s="677"/>
      <c r="CT1074" s="7"/>
      <c r="CU1074" s="7"/>
      <c r="CV1074" s="7"/>
      <c r="CW1074" s="7"/>
      <c r="CX1074" s="7"/>
    </row>
    <row r="1075" spans="1:102" s="24" customFormat="1" ht="7.5" customHeight="1">
      <c r="A1075" s="70"/>
      <c r="B1075" s="23"/>
      <c r="C1075" s="23"/>
      <c r="D1075" s="23"/>
      <c r="E1075" s="23"/>
      <c r="F1075" s="23"/>
      <c r="G1075" s="23"/>
      <c r="H1075" s="23"/>
      <c r="I1075" s="23"/>
      <c r="J1075" s="23"/>
      <c r="K1075" s="23"/>
      <c r="L1075" s="23"/>
      <c r="M1075" s="23"/>
      <c r="N1075" s="23"/>
      <c r="O1075" s="23"/>
      <c r="P1075" s="23"/>
      <c r="Q1075" s="23"/>
      <c r="R1075" s="23"/>
      <c r="S1075" s="23"/>
      <c r="T1075" s="23"/>
      <c r="U1075" s="23"/>
      <c r="V1075" s="23"/>
      <c r="W1075" s="23"/>
      <c r="X1075" s="23"/>
      <c r="Y1075" s="23"/>
      <c r="Z1075" s="23"/>
      <c r="AA1075" s="23"/>
      <c r="AB1075" s="23"/>
      <c r="AC1075" s="23"/>
      <c r="AD1075" s="23"/>
      <c r="AE1075" s="23"/>
      <c r="AF1075" s="23"/>
      <c r="AG1075" s="23"/>
      <c r="AH1075" s="23"/>
      <c r="AI1075" s="23"/>
      <c r="AJ1075" s="23"/>
      <c r="AK1075" s="79"/>
      <c r="CT1075" s="7"/>
      <c r="CU1075" s="7"/>
      <c r="CV1075" s="7"/>
      <c r="CW1075" s="7"/>
      <c r="CX1075" s="7"/>
    </row>
    <row r="1076" spans="1:102" s="24" customFormat="1" ht="12.75" customHeight="1">
      <c r="A1076" s="90" t="s">
        <v>78</v>
      </c>
      <c r="B1076" s="23" t="s">
        <v>508</v>
      </c>
      <c r="C1076" s="23"/>
      <c r="D1076" s="23"/>
      <c r="E1076" s="23"/>
      <c r="F1076" s="23"/>
      <c r="G1076" s="23"/>
      <c r="H1076" s="23"/>
      <c r="I1076" s="23"/>
      <c r="J1076" s="23"/>
      <c r="K1076" s="23"/>
      <c r="L1076" s="23"/>
      <c r="M1076" s="23"/>
      <c r="N1076" s="23"/>
      <c r="O1076" s="23"/>
      <c r="P1076" s="23"/>
      <c r="Q1076" s="23"/>
      <c r="R1076" s="673" t="s">
        <v>509</v>
      </c>
      <c r="S1076" s="673"/>
      <c r="T1076" s="673"/>
      <c r="U1076" s="673"/>
      <c r="V1076" s="673"/>
      <c r="W1076" s="673"/>
      <c r="X1076" s="673"/>
      <c r="Y1076" s="673"/>
      <c r="Z1076" s="673"/>
      <c r="AA1076" s="673"/>
      <c r="AB1076" s="673"/>
      <c r="AC1076" s="673"/>
      <c r="AD1076" s="673"/>
      <c r="AE1076" s="673"/>
      <c r="AF1076" s="673"/>
      <c r="AG1076" s="673"/>
      <c r="AH1076" s="673"/>
      <c r="AI1076" s="673"/>
      <c r="AJ1076" s="673"/>
      <c r="AK1076" s="674"/>
      <c r="CT1076" s="7"/>
      <c r="CU1076" s="7"/>
      <c r="CV1076" s="7"/>
      <c r="CW1076" s="7"/>
      <c r="CX1076" s="7"/>
    </row>
    <row r="1077" spans="1:102" s="24" customFormat="1" ht="14.25">
      <c r="A1077" s="90"/>
      <c r="B1077" s="23"/>
      <c r="C1077" s="23"/>
      <c r="D1077" s="23"/>
      <c r="E1077" s="23"/>
      <c r="F1077" s="23"/>
      <c r="G1077" s="23"/>
      <c r="H1077" s="23"/>
      <c r="I1077" s="23"/>
      <c r="J1077" s="23"/>
      <c r="K1077" s="23"/>
      <c r="L1077" s="23"/>
      <c r="M1077" s="23"/>
      <c r="N1077" s="23"/>
      <c r="O1077" s="23"/>
      <c r="P1077" s="23"/>
      <c r="Q1077" s="23"/>
      <c r="R1077" s="673"/>
      <c r="S1077" s="673"/>
      <c r="T1077" s="673"/>
      <c r="U1077" s="673"/>
      <c r="V1077" s="673"/>
      <c r="W1077" s="673"/>
      <c r="X1077" s="673"/>
      <c r="Y1077" s="673"/>
      <c r="Z1077" s="673"/>
      <c r="AA1077" s="673"/>
      <c r="AB1077" s="673"/>
      <c r="AC1077" s="673"/>
      <c r="AD1077" s="673"/>
      <c r="AE1077" s="673"/>
      <c r="AF1077" s="673"/>
      <c r="AG1077" s="673"/>
      <c r="AH1077" s="673"/>
      <c r="AI1077" s="673"/>
      <c r="AJ1077" s="673"/>
      <c r="AK1077" s="674"/>
      <c r="CT1077" s="7"/>
      <c r="CU1077" s="7"/>
      <c r="CV1077" s="7"/>
      <c r="CW1077" s="7"/>
      <c r="CX1077" s="7"/>
    </row>
    <row r="1078" spans="1:102" s="24" customFormat="1" ht="14.25">
      <c r="A1078" s="90"/>
      <c r="B1078" s="23"/>
      <c r="C1078" s="23"/>
      <c r="D1078" s="23"/>
      <c r="E1078" s="23"/>
      <c r="F1078" s="23"/>
      <c r="G1078" s="23"/>
      <c r="H1078" s="23"/>
      <c r="I1078" s="23"/>
      <c r="J1078" s="23"/>
      <c r="K1078" s="23"/>
      <c r="L1078" s="23"/>
      <c r="M1078" s="23"/>
      <c r="N1078" s="23"/>
      <c r="O1078" s="23"/>
      <c r="P1078" s="23"/>
      <c r="Q1078" s="23"/>
      <c r="R1078" s="673"/>
      <c r="S1078" s="673"/>
      <c r="T1078" s="673"/>
      <c r="U1078" s="673"/>
      <c r="V1078" s="673"/>
      <c r="W1078" s="673"/>
      <c r="X1078" s="673"/>
      <c r="Y1078" s="673"/>
      <c r="Z1078" s="673"/>
      <c r="AA1078" s="673"/>
      <c r="AB1078" s="673"/>
      <c r="AC1078" s="673"/>
      <c r="AD1078" s="673"/>
      <c r="AE1078" s="673"/>
      <c r="AF1078" s="673"/>
      <c r="AG1078" s="673"/>
      <c r="AH1078" s="673"/>
      <c r="AI1078" s="673"/>
      <c r="AJ1078" s="673"/>
      <c r="AK1078" s="674"/>
      <c r="CT1078" s="7"/>
      <c r="CU1078" s="7"/>
      <c r="CV1078" s="7"/>
      <c r="CW1078" s="7"/>
      <c r="CX1078" s="7"/>
    </row>
    <row r="1079" spans="1:102" s="24" customFormat="1" ht="14.25">
      <c r="A1079" s="90"/>
      <c r="B1079" s="23"/>
      <c r="C1079" s="23"/>
      <c r="D1079" s="23"/>
      <c r="E1079" s="23"/>
      <c r="F1079" s="23"/>
      <c r="G1079" s="23"/>
      <c r="H1079" s="23"/>
      <c r="I1079" s="23"/>
      <c r="J1079" s="23"/>
      <c r="K1079" s="23"/>
      <c r="L1079" s="23"/>
      <c r="M1079" s="23"/>
      <c r="N1079" s="23"/>
      <c r="O1079" s="23"/>
      <c r="P1079" s="23"/>
      <c r="Q1079" s="23"/>
      <c r="R1079" s="23"/>
      <c r="S1079" s="156"/>
      <c r="T1079" s="156"/>
      <c r="U1079" s="156"/>
      <c r="V1079" s="156"/>
      <c r="W1079" s="156"/>
      <c r="X1079" s="156"/>
      <c r="Y1079" s="156"/>
      <c r="Z1079" s="156"/>
      <c r="AA1079" s="156"/>
      <c r="AB1079" s="156"/>
      <c r="AC1079" s="156"/>
      <c r="AD1079" s="156"/>
      <c r="AE1079" s="156"/>
      <c r="AF1079" s="156"/>
      <c r="AG1079" s="156"/>
      <c r="AH1079" s="156"/>
      <c r="AI1079" s="156"/>
      <c r="AJ1079" s="156"/>
      <c r="AK1079" s="79"/>
      <c r="CT1079" s="7"/>
      <c r="CU1079" s="7"/>
      <c r="CV1079" s="7"/>
      <c r="CW1079" s="7"/>
      <c r="CX1079" s="7"/>
    </row>
    <row r="1080" spans="1:102" s="24" customFormat="1" ht="15" customHeight="1">
      <c r="A1080" s="90"/>
      <c r="B1080" s="23"/>
      <c r="C1080" s="23"/>
      <c r="D1080" s="23"/>
      <c r="E1080" s="23"/>
      <c r="F1080" s="23"/>
      <c r="G1080" s="23"/>
      <c r="H1080" s="23"/>
      <c r="I1080" s="23"/>
      <c r="J1080" s="23"/>
      <c r="K1080" s="23"/>
      <c r="L1080" s="23"/>
      <c r="M1080" s="23"/>
      <c r="N1080" s="23"/>
      <c r="O1080" s="23"/>
      <c r="P1080" s="23"/>
      <c r="Q1080" s="23"/>
      <c r="R1080" s="23"/>
      <c r="S1080" s="23"/>
      <c r="T1080" s="23"/>
      <c r="U1080" s="23"/>
      <c r="V1080" s="23"/>
      <c r="W1080" s="23"/>
      <c r="X1080" s="157" t="s">
        <v>159</v>
      </c>
      <c r="AB1080" s="540"/>
      <c r="AC1080" s="540"/>
      <c r="AD1080" s="540"/>
      <c r="AE1080" s="540"/>
      <c r="AF1080" s="540"/>
      <c r="AG1080" s="540"/>
      <c r="AH1080" s="540"/>
      <c r="AI1080" s="540"/>
      <c r="AJ1080" s="540"/>
      <c r="AK1080" s="79"/>
      <c r="CT1080" s="7"/>
      <c r="CU1080" s="7"/>
      <c r="CV1080" s="7"/>
      <c r="CW1080" s="7"/>
      <c r="CX1080" s="7"/>
    </row>
    <row r="1081" spans="1:102" s="24" customFormat="1" ht="7.5" customHeight="1">
      <c r="A1081" s="90"/>
      <c r="B1081" s="23"/>
      <c r="C1081" s="23"/>
      <c r="D1081" s="23"/>
      <c r="E1081" s="23"/>
      <c r="F1081" s="23"/>
      <c r="G1081" s="23"/>
      <c r="H1081" s="23"/>
      <c r="I1081" s="23"/>
      <c r="J1081" s="23"/>
      <c r="K1081" s="123"/>
      <c r="L1081" s="23"/>
      <c r="M1081" s="123"/>
      <c r="N1081" s="23"/>
      <c r="O1081" s="23"/>
      <c r="P1081" s="23"/>
      <c r="Q1081" s="23"/>
      <c r="R1081" s="23"/>
      <c r="S1081" s="23"/>
      <c r="T1081" s="23"/>
      <c r="U1081" s="23"/>
      <c r="V1081" s="23"/>
      <c r="W1081" s="23"/>
      <c r="X1081" s="23"/>
      <c r="Y1081" s="23"/>
      <c r="Z1081" s="23"/>
      <c r="AA1081" s="23"/>
      <c r="AB1081" s="23"/>
      <c r="AC1081" s="23"/>
      <c r="AD1081" s="23"/>
      <c r="AE1081" s="23"/>
      <c r="AF1081" s="23"/>
      <c r="AG1081" s="23"/>
      <c r="AH1081" s="23"/>
      <c r="AI1081" s="23"/>
      <c r="AJ1081" s="23"/>
      <c r="AK1081" s="79"/>
      <c r="CT1081" s="7"/>
      <c r="CU1081" s="7"/>
      <c r="CV1081" s="7"/>
      <c r="CW1081" s="7"/>
      <c r="CX1081" s="7"/>
    </row>
    <row r="1082" spans="1:102" s="24" customFormat="1" ht="14.25">
      <c r="A1082" s="90" t="s">
        <v>81</v>
      </c>
      <c r="B1082" s="640" t="s">
        <v>510</v>
      </c>
      <c r="C1082" s="640"/>
      <c r="D1082" s="640"/>
      <c r="E1082" s="640"/>
      <c r="F1082" s="640"/>
      <c r="G1082" s="640"/>
      <c r="H1082" s="640"/>
      <c r="I1082" s="640"/>
      <c r="J1082" s="640"/>
      <c r="K1082" s="640"/>
      <c r="L1082" s="640"/>
      <c r="M1082" s="640"/>
      <c r="N1082" s="640"/>
      <c r="O1082" s="640"/>
      <c r="P1082" s="640"/>
      <c r="Q1082" s="640"/>
      <c r="R1082" s="640"/>
      <c r="S1082" s="640"/>
      <c r="T1082" s="640"/>
      <c r="U1082" s="640"/>
      <c r="V1082" s="640"/>
      <c r="W1082" s="23"/>
      <c r="X1082" s="23"/>
      <c r="Y1082" s="23"/>
      <c r="Z1082" s="23"/>
      <c r="AA1082" s="23"/>
      <c r="AB1082" s="23"/>
      <c r="AC1082" s="23"/>
      <c r="AD1082" s="23"/>
      <c r="AE1082" s="23"/>
      <c r="AF1082" s="23"/>
      <c r="AG1082" s="23"/>
      <c r="AH1082" s="23"/>
      <c r="AI1082" s="23"/>
      <c r="AJ1082" s="23"/>
      <c r="AK1082" s="79"/>
      <c r="CT1082" s="7"/>
      <c r="CU1082" s="7"/>
      <c r="CV1082" s="7"/>
      <c r="CW1082" s="7"/>
      <c r="CX1082" s="7"/>
    </row>
    <row r="1083" spans="1:102" s="24" customFormat="1" ht="15.75">
      <c r="A1083" s="70"/>
      <c r="B1083" s="640"/>
      <c r="C1083" s="640"/>
      <c r="D1083" s="640"/>
      <c r="E1083" s="640"/>
      <c r="F1083" s="640"/>
      <c r="G1083" s="640"/>
      <c r="H1083" s="640"/>
      <c r="I1083" s="640"/>
      <c r="J1083" s="640"/>
      <c r="K1083" s="640"/>
      <c r="L1083" s="640"/>
      <c r="M1083" s="640"/>
      <c r="N1083" s="640"/>
      <c r="O1083" s="640"/>
      <c r="P1083" s="640"/>
      <c r="Q1083" s="640"/>
      <c r="R1083" s="640"/>
      <c r="S1083" s="640"/>
      <c r="T1083" s="640"/>
      <c r="U1083" s="640"/>
      <c r="V1083" s="640"/>
      <c r="W1083" s="23"/>
      <c r="X1083" s="7"/>
      <c r="Y1083" s="7"/>
      <c r="Z1083" s="7"/>
      <c r="AA1083" s="7"/>
      <c r="AB1083" s="7"/>
      <c r="AC1083" s="23"/>
      <c r="AD1083" s="686">
        <v>1183</v>
      </c>
      <c r="AE1083" s="687"/>
      <c r="AF1083" s="23"/>
      <c r="AG1083" s="720"/>
      <c r="AH1083" s="720"/>
      <c r="AI1083" s="720"/>
      <c r="AJ1083" s="720"/>
      <c r="AK1083" s="79"/>
      <c r="CT1083" s="7"/>
      <c r="CU1083" s="7"/>
      <c r="CV1083" s="7"/>
      <c r="CW1083" s="7"/>
      <c r="CX1083" s="7"/>
    </row>
    <row r="1084" spans="1:102" s="24" customFormat="1" ht="6" customHeight="1">
      <c r="A1084" s="70"/>
      <c r="B1084" s="156"/>
      <c r="C1084" s="156"/>
      <c r="D1084" s="156"/>
      <c r="E1084" s="156"/>
      <c r="F1084" s="156"/>
      <c r="G1084" s="156"/>
      <c r="H1084" s="156"/>
      <c r="I1084" s="156"/>
      <c r="J1084" s="156"/>
      <c r="K1084" s="156"/>
      <c r="L1084" s="156"/>
      <c r="M1084" s="156"/>
      <c r="N1084" s="156"/>
      <c r="O1084" s="156"/>
      <c r="P1084" s="156"/>
      <c r="Q1084" s="156"/>
      <c r="R1084" s="156"/>
      <c r="S1084" s="156"/>
      <c r="T1084" s="156"/>
      <c r="U1084" s="156"/>
      <c r="V1084" s="156"/>
      <c r="W1084" s="23"/>
      <c r="X1084" s="23"/>
      <c r="Y1084" s="23"/>
      <c r="Z1084" s="23"/>
      <c r="AA1084" s="23"/>
      <c r="AB1084" s="23"/>
      <c r="AC1084" s="23"/>
      <c r="AD1084" s="23"/>
      <c r="AE1084" s="23"/>
      <c r="AF1084" s="7"/>
      <c r="AG1084" s="7"/>
      <c r="AH1084" s="7"/>
      <c r="AI1084" s="7"/>
      <c r="AJ1084" s="7"/>
      <c r="AK1084" s="79"/>
      <c r="CT1084" s="7"/>
      <c r="CU1084" s="7"/>
      <c r="CV1084" s="7"/>
      <c r="CW1084" s="7"/>
      <c r="CX1084" s="7"/>
    </row>
    <row r="1085" spans="1:37" s="377" customFormat="1" ht="12.75">
      <c r="A1085" s="376"/>
      <c r="B1085" s="12"/>
      <c r="C1085" s="12"/>
      <c r="D1085" s="12"/>
      <c r="E1085" s="12"/>
      <c r="F1085" s="12"/>
      <c r="G1085" s="12"/>
      <c r="H1085" s="93"/>
      <c r="K1085" s="717" t="s">
        <v>69</v>
      </c>
      <c r="L1085" s="717"/>
      <c r="M1085" s="717"/>
      <c r="N1085" s="717"/>
      <c r="O1085" s="12"/>
      <c r="P1085" s="721" t="s">
        <v>511</v>
      </c>
      <c r="Q1085" s="721"/>
      <c r="R1085" s="721"/>
      <c r="S1085" s="721"/>
      <c r="T1085" s="721"/>
      <c r="U1085" s="721"/>
      <c r="V1085" s="93"/>
      <c r="W1085" s="744" t="s">
        <v>512</v>
      </c>
      <c r="X1085" s="744"/>
      <c r="Y1085" s="744"/>
      <c r="Z1085" s="744"/>
      <c r="AA1085" s="744"/>
      <c r="AB1085" s="744"/>
      <c r="AC1085" s="93"/>
      <c r="AD1085" s="93"/>
      <c r="AE1085" s="93"/>
      <c r="AF1085" s="93"/>
      <c r="AG1085" s="93"/>
      <c r="AH1085" s="93"/>
      <c r="AI1085" s="93"/>
      <c r="AJ1085" s="93"/>
      <c r="AK1085" s="355"/>
    </row>
    <row r="1086" spans="1:119" s="24" customFormat="1" ht="15" customHeight="1">
      <c r="A1086" s="90" t="s">
        <v>84</v>
      </c>
      <c r="B1086" s="23"/>
      <c r="C1086" s="23"/>
      <c r="D1086" s="23"/>
      <c r="E1086" s="23"/>
      <c r="F1086" s="23"/>
      <c r="G1086" s="23"/>
      <c r="H1086" s="23"/>
      <c r="I1086" s="7"/>
      <c r="J1086" s="7"/>
      <c r="K1086" s="701"/>
      <c r="L1086" s="701"/>
      <c r="M1086" s="701"/>
      <c r="N1086" s="701"/>
      <c r="O1086" s="11"/>
      <c r="P1086" s="562"/>
      <c r="Q1086" s="562"/>
      <c r="R1086" s="562"/>
      <c r="S1086" s="562"/>
      <c r="T1086" s="562"/>
      <c r="U1086" s="562"/>
      <c r="V1086" s="11"/>
      <c r="W1086" s="562"/>
      <c r="X1086" s="562"/>
      <c r="Y1086" s="562"/>
      <c r="Z1086" s="562"/>
      <c r="AA1086" s="562"/>
      <c r="AB1086" s="562"/>
      <c r="AC1086" s="23"/>
      <c r="AD1086" s="654">
        <v>92041</v>
      </c>
      <c r="AE1086" s="656"/>
      <c r="AF1086" s="23"/>
      <c r="AG1086" s="23"/>
      <c r="AH1086" s="23"/>
      <c r="AI1086" s="23"/>
      <c r="AJ1086" s="23"/>
      <c r="AK1086" s="79"/>
      <c r="AR1086" s="7"/>
      <c r="CT1086" s="7"/>
      <c r="CU1086" s="7"/>
      <c r="CV1086" s="7"/>
      <c r="CW1086" s="7"/>
      <c r="CX1086" s="7"/>
      <c r="CY1086" s="7"/>
      <c r="CZ1086" s="7"/>
      <c r="DA1086" s="7"/>
      <c r="DB1086" s="7"/>
      <c r="DC1086" s="7"/>
      <c r="DD1086" s="7"/>
      <c r="DE1086" s="7"/>
      <c r="DF1086" s="7"/>
      <c r="DG1086" s="7"/>
      <c r="DH1086" s="7"/>
      <c r="DI1086" s="7"/>
      <c r="DJ1086" s="7"/>
      <c r="DK1086" s="7"/>
      <c r="DL1086" s="7"/>
      <c r="DM1086" s="7"/>
      <c r="DN1086" s="7"/>
      <c r="DO1086" s="7"/>
    </row>
    <row r="1087" spans="1:119" s="24" customFormat="1" ht="3.75" customHeight="1">
      <c r="A1087" s="90"/>
      <c r="B1087" s="23"/>
      <c r="C1087" s="23"/>
      <c r="D1087" s="23"/>
      <c r="E1087" s="23"/>
      <c r="F1087" s="23"/>
      <c r="G1087" s="23"/>
      <c r="H1087" s="23"/>
      <c r="I1087" s="7"/>
      <c r="J1087" s="7"/>
      <c r="K1087" s="213"/>
      <c r="L1087" s="213"/>
      <c r="M1087" s="213"/>
      <c r="N1087" s="213"/>
      <c r="O1087" s="11"/>
      <c r="P1087" s="280"/>
      <c r="Q1087" s="280"/>
      <c r="R1087" s="280"/>
      <c r="S1087" s="280"/>
      <c r="T1087" s="280"/>
      <c r="U1087" s="280"/>
      <c r="V1087" s="11"/>
      <c r="W1087" s="280"/>
      <c r="X1087" s="280"/>
      <c r="Y1087" s="280"/>
      <c r="Z1087" s="280"/>
      <c r="AA1087" s="280"/>
      <c r="AB1087" s="280"/>
      <c r="AC1087" s="23"/>
      <c r="AD1087" s="23"/>
      <c r="AE1087" s="23"/>
      <c r="AF1087" s="23"/>
      <c r="AG1087" s="23"/>
      <c r="AH1087" s="23"/>
      <c r="AI1087" s="23"/>
      <c r="AJ1087" s="23"/>
      <c r="AK1087" s="79"/>
      <c r="AR1087" s="7"/>
      <c r="CT1087" s="7"/>
      <c r="CU1087" s="7"/>
      <c r="CV1087" s="7"/>
      <c r="CW1087" s="7"/>
      <c r="CX1087" s="7"/>
      <c r="CY1087" s="7"/>
      <c r="CZ1087" s="7"/>
      <c r="DA1087" s="7"/>
      <c r="DB1087" s="7"/>
      <c r="DC1087" s="7"/>
      <c r="DD1087" s="7"/>
      <c r="DE1087" s="7"/>
      <c r="DF1087" s="7"/>
      <c r="DG1087" s="7"/>
      <c r="DH1087" s="7"/>
      <c r="DI1087" s="7"/>
      <c r="DJ1087" s="7"/>
      <c r="DK1087" s="7"/>
      <c r="DL1087" s="7"/>
      <c r="DM1087" s="7"/>
      <c r="DN1087" s="7"/>
      <c r="DO1087" s="7"/>
    </row>
    <row r="1088" spans="1:119" s="24" customFormat="1" ht="15" customHeight="1">
      <c r="A1088" s="90" t="s">
        <v>85</v>
      </c>
      <c r="B1088" s="23"/>
      <c r="C1088" s="23"/>
      <c r="D1088" s="23"/>
      <c r="E1088" s="23"/>
      <c r="F1088" s="23"/>
      <c r="G1088" s="23"/>
      <c r="H1088" s="23"/>
      <c r="I1088" s="7"/>
      <c r="J1088" s="7"/>
      <c r="K1088" s="701"/>
      <c r="L1088" s="701"/>
      <c r="M1088" s="701"/>
      <c r="N1088" s="701"/>
      <c r="O1088" s="11"/>
      <c r="P1088" s="562"/>
      <c r="Q1088" s="562"/>
      <c r="R1088" s="562"/>
      <c r="S1088" s="562"/>
      <c r="T1088" s="562"/>
      <c r="U1088" s="562"/>
      <c r="V1088" s="11"/>
      <c r="W1088" s="562"/>
      <c r="X1088" s="562"/>
      <c r="Y1088" s="562"/>
      <c r="Z1088" s="562"/>
      <c r="AA1088" s="562"/>
      <c r="AB1088" s="562"/>
      <c r="AC1088" s="23"/>
      <c r="AD1088" s="654">
        <v>92042</v>
      </c>
      <c r="AE1088" s="656"/>
      <c r="AF1088" s="23"/>
      <c r="AG1088" s="23"/>
      <c r="AH1088" s="23"/>
      <c r="AI1088" s="23"/>
      <c r="AJ1088" s="23"/>
      <c r="AK1088" s="79"/>
      <c r="AR1088" s="7"/>
      <c r="CT1088" s="7"/>
      <c r="CU1088" s="7"/>
      <c r="CV1088" s="7"/>
      <c r="CW1088" s="7"/>
      <c r="CX1088" s="7"/>
      <c r="CY1088" s="7"/>
      <c r="CZ1088" s="7"/>
      <c r="DA1088" s="7"/>
      <c r="DB1088" s="7"/>
      <c r="DC1088" s="7"/>
      <c r="DD1088" s="7"/>
      <c r="DE1088" s="7"/>
      <c r="DF1088" s="7"/>
      <c r="DG1088" s="7"/>
      <c r="DH1088" s="7"/>
      <c r="DI1088" s="7"/>
      <c r="DJ1088" s="7"/>
      <c r="DK1088" s="7"/>
      <c r="DL1088" s="7"/>
      <c r="DM1088" s="7"/>
      <c r="DN1088" s="7"/>
      <c r="DO1088" s="7"/>
    </row>
    <row r="1089" spans="1:119" s="24" customFormat="1" ht="3.75" customHeight="1">
      <c r="A1089" s="90"/>
      <c r="B1089" s="23"/>
      <c r="C1089" s="23"/>
      <c r="D1089" s="23"/>
      <c r="E1089" s="23"/>
      <c r="F1089" s="23"/>
      <c r="G1089" s="23"/>
      <c r="H1089" s="23"/>
      <c r="I1089" s="7"/>
      <c r="J1089" s="7"/>
      <c r="K1089" s="213"/>
      <c r="L1089" s="213"/>
      <c r="M1089" s="213"/>
      <c r="N1089" s="213"/>
      <c r="O1089" s="11"/>
      <c r="P1089" s="280"/>
      <c r="Q1089" s="280"/>
      <c r="R1089" s="280"/>
      <c r="S1089" s="280"/>
      <c r="T1089" s="280"/>
      <c r="U1089" s="280"/>
      <c r="V1089" s="11"/>
      <c r="W1089" s="280"/>
      <c r="X1089" s="280"/>
      <c r="Y1089" s="280"/>
      <c r="Z1089" s="280"/>
      <c r="AA1089" s="280"/>
      <c r="AB1089" s="280"/>
      <c r="AC1089" s="23"/>
      <c r="AD1089" s="23"/>
      <c r="AE1089" s="23"/>
      <c r="AF1089" s="23"/>
      <c r="AG1089" s="23"/>
      <c r="AH1089" s="23"/>
      <c r="AI1089" s="23"/>
      <c r="AJ1089" s="23"/>
      <c r="AK1089" s="79"/>
      <c r="AR1089" s="7"/>
      <c r="CT1089" s="7"/>
      <c r="CU1089" s="7"/>
      <c r="CV1089" s="7"/>
      <c r="CW1089" s="7"/>
      <c r="CX1089" s="7"/>
      <c r="CY1089" s="7"/>
      <c r="CZ1089" s="7"/>
      <c r="DA1089" s="7"/>
      <c r="DB1089" s="7"/>
      <c r="DC1089" s="7"/>
      <c r="DD1089" s="7"/>
      <c r="DE1089" s="7"/>
      <c r="DF1089" s="7"/>
      <c r="DG1089" s="7"/>
      <c r="DH1089" s="7"/>
      <c r="DI1089" s="7"/>
      <c r="DJ1089" s="7"/>
      <c r="DK1089" s="7"/>
      <c r="DL1089" s="7"/>
      <c r="DM1089" s="7"/>
      <c r="DN1089" s="7"/>
      <c r="DO1089" s="7"/>
    </row>
    <row r="1090" spans="1:119" s="24" customFormat="1" ht="15" customHeight="1">
      <c r="A1090" s="90" t="s">
        <v>88</v>
      </c>
      <c r="B1090" s="23"/>
      <c r="C1090" s="23"/>
      <c r="D1090" s="23"/>
      <c r="E1090" s="23"/>
      <c r="F1090" s="23"/>
      <c r="G1090" s="23"/>
      <c r="H1090" s="23"/>
      <c r="I1090" s="7"/>
      <c r="J1090" s="7"/>
      <c r="K1090" s="701"/>
      <c r="L1090" s="701"/>
      <c r="M1090" s="701"/>
      <c r="N1090" s="701"/>
      <c r="O1090" s="11"/>
      <c r="P1090" s="562"/>
      <c r="Q1090" s="562"/>
      <c r="R1090" s="562"/>
      <c r="S1090" s="562"/>
      <c r="T1090" s="562"/>
      <c r="U1090" s="562"/>
      <c r="V1090" s="11"/>
      <c r="W1090" s="562"/>
      <c r="X1090" s="562"/>
      <c r="Y1090" s="562"/>
      <c r="Z1090" s="562"/>
      <c r="AA1090" s="562"/>
      <c r="AB1090" s="562"/>
      <c r="AC1090" s="23"/>
      <c r="AD1090" s="654">
        <v>92043</v>
      </c>
      <c r="AE1090" s="656"/>
      <c r="AF1090" s="23"/>
      <c r="AG1090" s="23"/>
      <c r="AH1090" s="23"/>
      <c r="AI1090" s="23"/>
      <c r="AJ1090" s="23"/>
      <c r="AK1090" s="79"/>
      <c r="AR1090" s="7"/>
      <c r="CT1090" s="7"/>
      <c r="CU1090" s="7"/>
      <c r="CV1090" s="7"/>
      <c r="CW1090" s="7"/>
      <c r="CX1090" s="7"/>
      <c r="CY1090" s="7"/>
      <c r="CZ1090" s="7"/>
      <c r="DA1090" s="7"/>
      <c r="DB1090" s="7"/>
      <c r="DC1090" s="7"/>
      <c r="DD1090" s="7"/>
      <c r="DE1090" s="7"/>
      <c r="DF1090" s="7"/>
      <c r="DG1090" s="7"/>
      <c r="DH1090" s="7"/>
      <c r="DI1090" s="7"/>
      <c r="DJ1090" s="7"/>
      <c r="DK1090" s="7"/>
      <c r="DL1090" s="7"/>
      <c r="DM1090" s="7"/>
      <c r="DN1090" s="7"/>
      <c r="DO1090" s="7"/>
    </row>
    <row r="1091" spans="1:119" s="24" customFormat="1" ht="3.75" customHeight="1">
      <c r="A1091" s="90"/>
      <c r="B1091" s="23"/>
      <c r="C1091" s="23"/>
      <c r="D1091" s="23"/>
      <c r="E1091" s="23"/>
      <c r="F1091" s="23"/>
      <c r="G1091" s="23"/>
      <c r="H1091" s="23"/>
      <c r="I1091" s="7"/>
      <c r="J1091" s="7"/>
      <c r="K1091" s="213"/>
      <c r="L1091" s="213"/>
      <c r="M1091" s="213"/>
      <c r="N1091" s="213"/>
      <c r="O1091" s="11"/>
      <c r="P1091" s="280"/>
      <c r="Q1091" s="280"/>
      <c r="R1091" s="280"/>
      <c r="S1091" s="280"/>
      <c r="T1091" s="280"/>
      <c r="U1091" s="280"/>
      <c r="V1091" s="11"/>
      <c r="W1091" s="280"/>
      <c r="X1091" s="280"/>
      <c r="Y1091" s="280"/>
      <c r="Z1091" s="280"/>
      <c r="AA1091" s="280"/>
      <c r="AB1091" s="280"/>
      <c r="AC1091" s="23"/>
      <c r="AD1091" s="23"/>
      <c r="AE1091" s="23"/>
      <c r="AF1091" s="23"/>
      <c r="AG1091" s="23"/>
      <c r="AH1091" s="23"/>
      <c r="AI1091" s="23"/>
      <c r="AJ1091" s="23"/>
      <c r="AK1091" s="79"/>
      <c r="AR1091" s="7"/>
      <c r="CT1091" s="7"/>
      <c r="CU1091" s="7"/>
      <c r="CV1091" s="7"/>
      <c r="CW1091" s="7"/>
      <c r="CX1091" s="7"/>
      <c r="CY1091" s="7"/>
      <c r="CZ1091" s="7"/>
      <c r="DA1091" s="7"/>
      <c r="DB1091" s="7"/>
      <c r="DC1091" s="7"/>
      <c r="DD1091" s="7"/>
      <c r="DE1091" s="7"/>
      <c r="DF1091" s="7"/>
      <c r="DG1091" s="7"/>
      <c r="DH1091" s="7"/>
      <c r="DI1091" s="7"/>
      <c r="DJ1091" s="7"/>
      <c r="DK1091" s="7"/>
      <c r="DL1091" s="7"/>
      <c r="DM1091" s="7"/>
      <c r="DN1091" s="7"/>
      <c r="DO1091" s="7"/>
    </row>
    <row r="1092" spans="1:119" s="24" customFormat="1" ht="15" customHeight="1">
      <c r="A1092" s="284" t="s">
        <v>98</v>
      </c>
      <c r="B1092" s="106" t="s">
        <v>644</v>
      </c>
      <c r="C1092" s="23"/>
      <c r="D1092" s="23"/>
      <c r="E1092" s="23"/>
      <c r="F1092" s="23"/>
      <c r="G1092" s="23"/>
      <c r="H1092" s="23"/>
      <c r="I1092" s="7"/>
      <c r="J1092" s="7"/>
      <c r="K1092" s="11"/>
      <c r="L1092" s="11"/>
      <c r="M1092" s="11"/>
      <c r="N1092" s="11"/>
      <c r="O1092" s="11"/>
      <c r="P1092" s="678">
        <f>SUM(P1086:U1090)</f>
        <v>0</v>
      </c>
      <c r="Q1092" s="678"/>
      <c r="R1092" s="678"/>
      <c r="S1092" s="678"/>
      <c r="T1092" s="678"/>
      <c r="U1092" s="678"/>
      <c r="V1092" s="11"/>
      <c r="W1092" s="678">
        <f>SUM(W1086:AB1090)</f>
        <v>0</v>
      </c>
      <c r="X1092" s="678"/>
      <c r="Y1092" s="678"/>
      <c r="Z1092" s="678"/>
      <c r="AA1092" s="678"/>
      <c r="AB1092" s="678"/>
      <c r="AC1092" s="23"/>
      <c r="AD1092" s="654">
        <v>92048</v>
      </c>
      <c r="AE1092" s="656"/>
      <c r="AF1092" s="23"/>
      <c r="AG1092" s="23"/>
      <c r="AH1092" s="23"/>
      <c r="AI1092" s="23"/>
      <c r="AJ1092" s="23"/>
      <c r="AK1092" s="79"/>
      <c r="AR1092" s="7"/>
      <c r="CT1092" s="7"/>
      <c r="CU1092" s="7"/>
      <c r="CV1092" s="7"/>
      <c r="CW1092" s="7"/>
      <c r="CX1092" s="7"/>
      <c r="CY1092" s="7"/>
      <c r="CZ1092" s="7"/>
      <c r="DA1092" s="7"/>
      <c r="DB1092" s="7"/>
      <c r="DC1092" s="7"/>
      <c r="DD1092" s="7"/>
      <c r="DE1092" s="7"/>
      <c r="DF1092" s="7"/>
      <c r="DG1092" s="7"/>
      <c r="DH1092" s="7"/>
      <c r="DI1092" s="7"/>
      <c r="DJ1092" s="7"/>
      <c r="DK1092" s="7"/>
      <c r="DL1092" s="7"/>
      <c r="DM1092" s="7"/>
      <c r="DN1092" s="7"/>
      <c r="DO1092" s="7"/>
    </row>
    <row r="1093" spans="1:102" s="24" customFormat="1" ht="3.75" customHeight="1">
      <c r="A1093" s="90"/>
      <c r="B1093" s="107"/>
      <c r="C1093" s="23"/>
      <c r="D1093" s="23"/>
      <c r="E1093" s="23"/>
      <c r="F1093" s="23"/>
      <c r="G1093" s="23"/>
      <c r="H1093" s="23"/>
      <c r="I1093" s="97"/>
      <c r="J1093" s="97"/>
      <c r="K1093" s="97"/>
      <c r="L1093" s="97"/>
      <c r="M1093" s="97"/>
      <c r="N1093" s="108"/>
      <c r="O1093" s="108"/>
      <c r="P1093" s="108"/>
      <c r="Q1093" s="108"/>
      <c r="R1093" s="108"/>
      <c r="S1093" s="108"/>
      <c r="T1093" s="97"/>
      <c r="U1093" s="108"/>
      <c r="V1093" s="108"/>
      <c r="W1093" s="108"/>
      <c r="X1093" s="108"/>
      <c r="Y1093" s="108"/>
      <c r="Z1093" s="108"/>
      <c r="AA1093" s="23"/>
      <c r="AB1093" s="23"/>
      <c r="AC1093" s="23"/>
      <c r="AD1093" s="23"/>
      <c r="AE1093" s="23"/>
      <c r="AF1093" s="23"/>
      <c r="AG1093" s="23"/>
      <c r="AH1093" s="23"/>
      <c r="AI1093" s="23"/>
      <c r="AJ1093" s="23"/>
      <c r="AK1093" s="79"/>
      <c r="CT1093" s="7"/>
      <c r="CU1093" s="7"/>
      <c r="CV1093" s="7"/>
      <c r="CW1093" s="7"/>
      <c r="CX1093" s="7"/>
    </row>
    <row r="1094" spans="1:102" s="24" customFormat="1" ht="15" customHeight="1">
      <c r="A1094" s="90" t="s">
        <v>101</v>
      </c>
      <c r="B1094" s="23" t="s">
        <v>645</v>
      </c>
      <c r="C1094" s="23"/>
      <c r="D1094" s="23"/>
      <c r="E1094" s="23"/>
      <c r="F1094" s="23"/>
      <c r="G1094" s="23"/>
      <c r="H1094" s="23"/>
      <c r="I1094" s="23"/>
      <c r="J1094" s="23"/>
      <c r="K1094" s="23"/>
      <c r="L1094" s="23"/>
      <c r="M1094" s="23"/>
      <c r="N1094" s="23"/>
      <c r="O1094" s="23"/>
      <c r="P1094" s="23"/>
      <c r="Q1094" s="23"/>
      <c r="R1094" s="23"/>
      <c r="S1094" s="23"/>
      <c r="T1094" s="23"/>
      <c r="U1094" s="23"/>
      <c r="V1094" s="23"/>
      <c r="W1094" s="23"/>
      <c r="X1094" s="23"/>
      <c r="Y1094" s="23"/>
      <c r="Z1094" s="23"/>
      <c r="AA1094" s="23"/>
      <c r="AB1094" s="97"/>
      <c r="AC1094" s="97"/>
      <c r="AD1094" s="654">
        <v>92049</v>
      </c>
      <c r="AE1094" s="656"/>
      <c r="AF1094" s="97"/>
      <c r="AG1094" s="718">
        <f>IF(W1092&gt;0,W1092/P1092,0)</f>
        <v>0</v>
      </c>
      <c r="AH1094" s="718"/>
      <c r="AI1094" s="718"/>
      <c r="AJ1094" s="718"/>
      <c r="AK1094" s="79"/>
      <c r="CT1094" s="7"/>
      <c r="CU1094" s="7"/>
      <c r="CV1094" s="7"/>
      <c r="CW1094" s="7"/>
      <c r="CX1094" s="7"/>
    </row>
    <row r="1095" spans="1:102" s="24" customFormat="1" ht="3.75" customHeight="1">
      <c r="A1095" s="90"/>
      <c r="B1095" s="23"/>
      <c r="C1095" s="23"/>
      <c r="D1095" s="23"/>
      <c r="E1095" s="23"/>
      <c r="F1095" s="23"/>
      <c r="G1095" s="23"/>
      <c r="H1095" s="23"/>
      <c r="I1095" s="23"/>
      <c r="J1095" s="23"/>
      <c r="K1095" s="23"/>
      <c r="L1095" s="23"/>
      <c r="M1095" s="23"/>
      <c r="N1095" s="23"/>
      <c r="O1095" s="23"/>
      <c r="P1095" s="23"/>
      <c r="Q1095" s="23"/>
      <c r="R1095" s="23"/>
      <c r="S1095" s="23"/>
      <c r="T1095" s="23"/>
      <c r="U1095" s="23"/>
      <c r="V1095" s="23"/>
      <c r="W1095" s="23"/>
      <c r="X1095" s="23"/>
      <c r="Y1095" s="23"/>
      <c r="Z1095" s="23"/>
      <c r="AA1095" s="23"/>
      <c r="AB1095" s="97"/>
      <c r="AC1095" s="97"/>
      <c r="AD1095" s="22"/>
      <c r="AE1095" s="22"/>
      <c r="AF1095" s="97"/>
      <c r="AG1095" s="101"/>
      <c r="AH1095" s="101"/>
      <c r="AI1095" s="101"/>
      <c r="AJ1095" s="101"/>
      <c r="AK1095" s="79"/>
      <c r="CT1095" s="7"/>
      <c r="CU1095" s="7"/>
      <c r="CV1095" s="7"/>
      <c r="CW1095" s="7"/>
      <c r="CX1095" s="7"/>
    </row>
    <row r="1096" spans="1:102" s="24" customFormat="1" ht="15" customHeight="1">
      <c r="A1096" s="378" t="s">
        <v>104</v>
      </c>
      <c r="B1096" s="106" t="s">
        <v>646</v>
      </c>
      <c r="C1096" s="379"/>
      <c r="D1096" s="379"/>
      <c r="E1096" s="379"/>
      <c r="F1096" s="379"/>
      <c r="G1096" s="379"/>
      <c r="H1096" s="379"/>
      <c r="I1096" s="379"/>
      <c r="J1096" s="379"/>
      <c r="K1096" s="379"/>
      <c r="L1096" s="379"/>
      <c r="M1096" s="379"/>
      <c r="N1096" s="379"/>
      <c r="O1096" s="379"/>
      <c r="P1096" s="379"/>
      <c r="Q1096" s="379"/>
      <c r="R1096" s="379"/>
      <c r="S1096" s="379"/>
      <c r="T1096" s="379"/>
      <c r="U1096" s="379"/>
      <c r="V1096" s="379"/>
      <c r="W1096" s="379"/>
      <c r="X1096" s="379"/>
      <c r="Y1096" s="379"/>
      <c r="Z1096" s="379"/>
      <c r="AA1096" s="379"/>
      <c r="AB1096" s="380"/>
      <c r="AC1096" s="380"/>
      <c r="AD1096" s="726">
        <v>9204</v>
      </c>
      <c r="AE1096" s="727"/>
      <c r="AF1096" s="97"/>
      <c r="AG1096" s="678">
        <f>ROUND((AF1083*AG1094),0)</f>
        <v>0</v>
      </c>
      <c r="AH1096" s="678"/>
      <c r="AI1096" s="678"/>
      <c r="AJ1096" s="678"/>
      <c r="AK1096" s="79"/>
      <c r="CT1096" s="7"/>
      <c r="CU1096" s="7"/>
      <c r="CV1096" s="7"/>
      <c r="CW1096" s="7"/>
      <c r="CX1096" s="7"/>
    </row>
    <row r="1097" spans="1:102" s="24" customFormat="1" ht="3.75" customHeight="1">
      <c r="A1097" s="160"/>
      <c r="B1097" s="84"/>
      <c r="C1097" s="84"/>
      <c r="D1097" s="84"/>
      <c r="E1097" s="84"/>
      <c r="F1097" s="84"/>
      <c r="G1097" s="84"/>
      <c r="H1097" s="84"/>
      <c r="I1097" s="84"/>
      <c r="J1097" s="84"/>
      <c r="K1097" s="84"/>
      <c r="L1097" s="84"/>
      <c r="M1097" s="84"/>
      <c r="N1097" s="84"/>
      <c r="O1097" s="84"/>
      <c r="P1097" s="84"/>
      <c r="Q1097" s="84"/>
      <c r="R1097" s="84"/>
      <c r="S1097" s="84"/>
      <c r="T1097" s="84"/>
      <c r="U1097" s="84"/>
      <c r="V1097" s="84"/>
      <c r="W1097" s="84"/>
      <c r="X1097" s="84"/>
      <c r="Y1097" s="84"/>
      <c r="Z1097" s="84"/>
      <c r="AA1097" s="84"/>
      <c r="AB1097" s="84"/>
      <c r="AC1097" s="84"/>
      <c r="AD1097" s="84"/>
      <c r="AE1097" s="84"/>
      <c r="AF1097" s="144"/>
      <c r="AG1097" s="144"/>
      <c r="AH1097" s="144"/>
      <c r="AI1097" s="144"/>
      <c r="AJ1097" s="144"/>
      <c r="AK1097" s="86"/>
      <c r="CT1097" s="7"/>
      <c r="CU1097" s="7"/>
      <c r="CV1097" s="7"/>
      <c r="CW1097" s="7"/>
      <c r="CX1097" s="7"/>
    </row>
    <row r="1098" spans="98:102" s="24" customFormat="1" ht="6" customHeight="1">
      <c r="CT1098" s="7"/>
      <c r="CU1098" s="7"/>
      <c r="CV1098" s="7"/>
      <c r="CW1098" s="7"/>
      <c r="CX1098" s="7"/>
    </row>
    <row r="1099" spans="1:102" s="24" customFormat="1" ht="12.75" customHeight="1">
      <c r="A1099" s="605" t="s">
        <v>513</v>
      </c>
      <c r="B1099" s="606"/>
      <c r="C1099" s="606"/>
      <c r="D1099" s="606"/>
      <c r="E1099" s="606"/>
      <c r="F1099" s="606"/>
      <c r="G1099" s="606"/>
      <c r="H1099" s="606"/>
      <c r="I1099" s="606"/>
      <c r="J1099" s="606"/>
      <c r="K1099" s="606"/>
      <c r="L1099" s="606"/>
      <c r="M1099" s="606"/>
      <c r="N1099" s="606"/>
      <c r="O1099" s="606"/>
      <c r="P1099" s="606"/>
      <c r="Q1099" s="606"/>
      <c r="R1099" s="606"/>
      <c r="S1099" s="606"/>
      <c r="T1099" s="606"/>
      <c r="U1099" s="606"/>
      <c r="V1099" s="606"/>
      <c r="W1099" s="606"/>
      <c r="X1099" s="606"/>
      <c r="Y1099" s="606"/>
      <c r="Z1099" s="606"/>
      <c r="AA1099" s="606"/>
      <c r="AB1099" s="606"/>
      <c r="AC1099" s="606"/>
      <c r="AD1099" s="606"/>
      <c r="AE1099" s="606"/>
      <c r="AF1099" s="606"/>
      <c r="AG1099" s="606"/>
      <c r="AH1099" s="606"/>
      <c r="AI1099" s="606"/>
      <c r="AJ1099" s="606"/>
      <c r="AK1099" s="675"/>
      <c r="CT1099" s="7"/>
      <c r="CU1099" s="7"/>
      <c r="CV1099" s="7"/>
      <c r="CW1099" s="7"/>
      <c r="CX1099" s="7"/>
    </row>
    <row r="1100" spans="1:102" s="24" customFormat="1" ht="14.25">
      <c r="A1100" s="676"/>
      <c r="B1100" s="643"/>
      <c r="C1100" s="643"/>
      <c r="D1100" s="643"/>
      <c r="E1100" s="643"/>
      <c r="F1100" s="643"/>
      <c r="G1100" s="643"/>
      <c r="H1100" s="643"/>
      <c r="I1100" s="643"/>
      <c r="J1100" s="643"/>
      <c r="K1100" s="643"/>
      <c r="L1100" s="643"/>
      <c r="M1100" s="643"/>
      <c r="N1100" s="643"/>
      <c r="O1100" s="643"/>
      <c r="P1100" s="643"/>
      <c r="Q1100" s="643"/>
      <c r="R1100" s="643"/>
      <c r="S1100" s="643"/>
      <c r="T1100" s="643"/>
      <c r="U1100" s="643"/>
      <c r="V1100" s="643"/>
      <c r="W1100" s="643"/>
      <c r="X1100" s="643"/>
      <c r="Y1100" s="643"/>
      <c r="Z1100" s="643"/>
      <c r="AA1100" s="643"/>
      <c r="AB1100" s="643"/>
      <c r="AC1100" s="643"/>
      <c r="AD1100" s="643"/>
      <c r="AE1100" s="643"/>
      <c r="AF1100" s="643"/>
      <c r="AG1100" s="643"/>
      <c r="AH1100" s="643"/>
      <c r="AI1100" s="643"/>
      <c r="AJ1100" s="643"/>
      <c r="AK1100" s="677"/>
      <c r="CT1100" s="7"/>
      <c r="CU1100" s="7"/>
      <c r="CV1100" s="7"/>
      <c r="CW1100" s="7"/>
      <c r="CX1100" s="7"/>
    </row>
    <row r="1101" spans="1:102" s="24" customFormat="1" ht="14.25">
      <c r="A1101" s="676"/>
      <c r="B1101" s="643"/>
      <c r="C1101" s="643"/>
      <c r="D1101" s="643"/>
      <c r="E1101" s="643"/>
      <c r="F1101" s="643"/>
      <c r="G1101" s="643"/>
      <c r="H1101" s="643"/>
      <c r="I1101" s="643"/>
      <c r="J1101" s="643"/>
      <c r="K1101" s="643"/>
      <c r="L1101" s="643"/>
      <c r="M1101" s="643"/>
      <c r="N1101" s="643"/>
      <c r="O1101" s="643"/>
      <c r="P1101" s="643"/>
      <c r="Q1101" s="643"/>
      <c r="R1101" s="643"/>
      <c r="S1101" s="643"/>
      <c r="T1101" s="643"/>
      <c r="U1101" s="643"/>
      <c r="V1101" s="643"/>
      <c r="W1101" s="643"/>
      <c r="X1101" s="643"/>
      <c r="Y1101" s="643"/>
      <c r="Z1101" s="643"/>
      <c r="AA1101" s="643"/>
      <c r="AB1101" s="643"/>
      <c r="AC1101" s="643"/>
      <c r="AD1101" s="643"/>
      <c r="AE1101" s="643"/>
      <c r="AF1101" s="643"/>
      <c r="AG1101" s="643"/>
      <c r="AH1101" s="643"/>
      <c r="AI1101" s="643"/>
      <c r="AJ1101" s="643"/>
      <c r="AK1101" s="677"/>
      <c r="CT1101" s="7"/>
      <c r="CU1101" s="7"/>
      <c r="CV1101" s="7"/>
      <c r="CW1101" s="7"/>
      <c r="CX1101" s="7"/>
    </row>
    <row r="1102" spans="1:102" s="24" customFormat="1" ht="7.5" customHeight="1">
      <c r="A1102" s="70"/>
      <c r="B1102" s="23"/>
      <c r="C1102" s="23"/>
      <c r="D1102" s="23"/>
      <c r="E1102" s="23"/>
      <c r="F1102" s="23"/>
      <c r="G1102" s="23"/>
      <c r="H1102" s="23"/>
      <c r="I1102" s="23"/>
      <c r="J1102" s="23"/>
      <c r="K1102" s="23"/>
      <c r="L1102" s="23"/>
      <c r="M1102" s="23"/>
      <c r="N1102" s="23"/>
      <c r="O1102" s="23"/>
      <c r="P1102" s="23"/>
      <c r="Q1102" s="23"/>
      <c r="R1102" s="23"/>
      <c r="S1102" s="23"/>
      <c r="T1102" s="23"/>
      <c r="U1102" s="23"/>
      <c r="V1102" s="23"/>
      <c r="W1102" s="23"/>
      <c r="X1102" s="23"/>
      <c r="Y1102" s="23"/>
      <c r="Z1102" s="23"/>
      <c r="AA1102" s="23"/>
      <c r="AB1102" s="23"/>
      <c r="AC1102" s="23"/>
      <c r="AD1102" s="23"/>
      <c r="AE1102" s="23"/>
      <c r="AF1102" s="23"/>
      <c r="AG1102" s="23"/>
      <c r="AH1102" s="23"/>
      <c r="AI1102" s="23"/>
      <c r="AJ1102" s="23"/>
      <c r="AK1102" s="79"/>
      <c r="CT1102" s="7"/>
      <c r="CU1102" s="7"/>
      <c r="CV1102" s="7"/>
      <c r="CW1102" s="7"/>
      <c r="CX1102" s="7"/>
    </row>
    <row r="1103" spans="1:102" s="24" customFormat="1" ht="12.75" customHeight="1">
      <c r="A1103" s="90" t="s">
        <v>107</v>
      </c>
      <c r="B1103" s="23" t="s">
        <v>508</v>
      </c>
      <c r="C1103" s="23"/>
      <c r="D1103" s="23"/>
      <c r="E1103" s="23"/>
      <c r="F1103" s="23"/>
      <c r="G1103" s="23"/>
      <c r="H1103" s="23"/>
      <c r="I1103" s="23"/>
      <c r="J1103" s="23"/>
      <c r="K1103" s="23"/>
      <c r="L1103" s="23"/>
      <c r="M1103" s="23"/>
      <c r="N1103" s="23"/>
      <c r="O1103" s="23"/>
      <c r="P1103" s="23"/>
      <c r="Q1103" s="23"/>
      <c r="R1103" s="673" t="s">
        <v>514</v>
      </c>
      <c r="S1103" s="673"/>
      <c r="T1103" s="673"/>
      <c r="U1103" s="673"/>
      <c r="V1103" s="673"/>
      <c r="W1103" s="673"/>
      <c r="X1103" s="673"/>
      <c r="Y1103" s="673"/>
      <c r="Z1103" s="673"/>
      <c r="AA1103" s="673"/>
      <c r="AB1103" s="673"/>
      <c r="AC1103" s="673"/>
      <c r="AD1103" s="673"/>
      <c r="AE1103" s="673"/>
      <c r="AF1103" s="673"/>
      <c r="AG1103" s="673"/>
      <c r="AH1103" s="673"/>
      <c r="AI1103" s="673"/>
      <c r="AJ1103" s="673"/>
      <c r="AK1103" s="674"/>
      <c r="CT1103" s="7"/>
      <c r="CU1103" s="7"/>
      <c r="CV1103" s="7"/>
      <c r="CW1103" s="7"/>
      <c r="CX1103" s="7"/>
    </row>
    <row r="1104" spans="1:102" s="24" customFormat="1" ht="14.25">
      <c r="A1104" s="90"/>
      <c r="B1104" s="23"/>
      <c r="C1104" s="23"/>
      <c r="D1104" s="23"/>
      <c r="E1104" s="23"/>
      <c r="F1104" s="23"/>
      <c r="G1104" s="23"/>
      <c r="H1104" s="23"/>
      <c r="I1104" s="23"/>
      <c r="J1104" s="23"/>
      <c r="K1104" s="23"/>
      <c r="L1104" s="23"/>
      <c r="M1104" s="23"/>
      <c r="N1104" s="23"/>
      <c r="O1104" s="23"/>
      <c r="P1104" s="23"/>
      <c r="Q1104" s="23"/>
      <c r="R1104" s="673"/>
      <c r="S1104" s="673"/>
      <c r="T1104" s="673"/>
      <c r="U1104" s="673"/>
      <c r="V1104" s="673"/>
      <c r="W1104" s="673"/>
      <c r="X1104" s="673"/>
      <c r="Y1104" s="673"/>
      <c r="Z1104" s="673"/>
      <c r="AA1104" s="673"/>
      <c r="AB1104" s="673"/>
      <c r="AC1104" s="673"/>
      <c r="AD1104" s="673"/>
      <c r="AE1104" s="673"/>
      <c r="AF1104" s="673"/>
      <c r="AG1104" s="673"/>
      <c r="AH1104" s="673"/>
      <c r="AI1104" s="673"/>
      <c r="AJ1104" s="673"/>
      <c r="AK1104" s="674"/>
      <c r="CT1104" s="7"/>
      <c r="CU1104" s="7"/>
      <c r="CV1104" s="7"/>
      <c r="CW1104" s="7"/>
      <c r="CX1104" s="7"/>
    </row>
    <row r="1105" spans="1:102" s="24" customFormat="1" ht="14.25">
      <c r="A1105" s="90"/>
      <c r="B1105" s="23"/>
      <c r="C1105" s="23"/>
      <c r="D1105" s="23"/>
      <c r="E1105" s="23"/>
      <c r="F1105" s="23"/>
      <c r="G1105" s="23"/>
      <c r="H1105" s="23"/>
      <c r="I1105" s="23"/>
      <c r="J1105" s="23"/>
      <c r="K1105" s="23"/>
      <c r="L1105" s="23"/>
      <c r="M1105" s="23"/>
      <c r="N1105" s="23"/>
      <c r="O1105" s="23"/>
      <c r="P1105" s="23"/>
      <c r="Q1105" s="23"/>
      <c r="R1105" s="673"/>
      <c r="S1105" s="673"/>
      <c r="T1105" s="673"/>
      <c r="U1105" s="673"/>
      <c r="V1105" s="673"/>
      <c r="W1105" s="673"/>
      <c r="X1105" s="673"/>
      <c r="Y1105" s="673"/>
      <c r="Z1105" s="673"/>
      <c r="AA1105" s="673"/>
      <c r="AB1105" s="673"/>
      <c r="AC1105" s="673"/>
      <c r="AD1105" s="673"/>
      <c r="AE1105" s="673"/>
      <c r="AF1105" s="673"/>
      <c r="AG1105" s="673"/>
      <c r="AH1105" s="673"/>
      <c r="AI1105" s="673"/>
      <c r="AJ1105" s="673"/>
      <c r="AK1105" s="674"/>
      <c r="CT1105" s="7"/>
      <c r="CU1105" s="7"/>
      <c r="CV1105" s="7"/>
      <c r="CW1105" s="7"/>
      <c r="CX1105" s="7"/>
    </row>
    <row r="1106" spans="1:102" s="24" customFormat="1" ht="14.25">
      <c r="A1106" s="90"/>
      <c r="B1106" s="23"/>
      <c r="C1106" s="23"/>
      <c r="D1106" s="23"/>
      <c r="E1106" s="23"/>
      <c r="F1106" s="23"/>
      <c r="G1106" s="23"/>
      <c r="H1106" s="23"/>
      <c r="I1106" s="23"/>
      <c r="J1106" s="23"/>
      <c r="K1106" s="23"/>
      <c r="L1106" s="23"/>
      <c r="M1106" s="23"/>
      <c r="N1106" s="23"/>
      <c r="O1106" s="23"/>
      <c r="P1106" s="23"/>
      <c r="Q1106" s="23"/>
      <c r="R1106" s="673"/>
      <c r="S1106" s="673"/>
      <c r="T1106" s="673"/>
      <c r="U1106" s="673"/>
      <c r="V1106" s="673"/>
      <c r="W1106" s="673"/>
      <c r="X1106" s="673"/>
      <c r="Y1106" s="673"/>
      <c r="Z1106" s="673"/>
      <c r="AA1106" s="673"/>
      <c r="AB1106" s="673"/>
      <c r="AC1106" s="673"/>
      <c r="AD1106" s="673"/>
      <c r="AE1106" s="673"/>
      <c r="AF1106" s="673"/>
      <c r="AG1106" s="673"/>
      <c r="AH1106" s="673"/>
      <c r="AI1106" s="673"/>
      <c r="AJ1106" s="673"/>
      <c r="AK1106" s="674"/>
      <c r="CT1106" s="7"/>
      <c r="CU1106" s="7"/>
      <c r="CV1106" s="7"/>
      <c r="CW1106" s="7"/>
      <c r="CX1106" s="7"/>
    </row>
    <row r="1107" spans="1:102" s="24" customFormat="1" ht="14.25">
      <c r="A1107" s="90"/>
      <c r="B1107" s="23"/>
      <c r="C1107" s="23"/>
      <c r="D1107" s="23"/>
      <c r="E1107" s="23"/>
      <c r="F1107" s="23"/>
      <c r="G1107" s="23"/>
      <c r="H1107" s="23"/>
      <c r="I1107" s="23"/>
      <c r="J1107" s="23"/>
      <c r="K1107" s="23"/>
      <c r="L1107" s="23"/>
      <c r="M1107" s="23"/>
      <c r="N1107" s="23"/>
      <c r="O1107" s="23"/>
      <c r="P1107" s="23"/>
      <c r="Q1107" s="23"/>
      <c r="R1107" s="673"/>
      <c r="S1107" s="673"/>
      <c r="T1107" s="673"/>
      <c r="U1107" s="673"/>
      <c r="V1107" s="673"/>
      <c r="W1107" s="673"/>
      <c r="X1107" s="673"/>
      <c r="Y1107" s="673"/>
      <c r="Z1107" s="673"/>
      <c r="AA1107" s="673"/>
      <c r="AB1107" s="673"/>
      <c r="AC1107" s="673"/>
      <c r="AD1107" s="673"/>
      <c r="AE1107" s="673"/>
      <c r="AF1107" s="673"/>
      <c r="AG1107" s="673"/>
      <c r="AH1107" s="673"/>
      <c r="AI1107" s="673"/>
      <c r="AJ1107" s="673"/>
      <c r="AK1107" s="674"/>
      <c r="CT1107" s="7"/>
      <c r="CU1107" s="7"/>
      <c r="CV1107" s="7"/>
      <c r="CW1107" s="7"/>
      <c r="CX1107" s="7"/>
    </row>
    <row r="1108" spans="1:102" s="24" customFormat="1" ht="12.75" customHeight="1">
      <c r="A1108" s="70"/>
      <c r="B1108" s="23"/>
      <c r="C1108" s="23"/>
      <c r="D1108" s="23"/>
      <c r="E1108" s="23"/>
      <c r="F1108" s="23"/>
      <c r="G1108" s="23"/>
      <c r="H1108" s="23"/>
      <c r="I1108" s="23"/>
      <c r="J1108" s="23"/>
      <c r="K1108" s="23"/>
      <c r="L1108" s="23"/>
      <c r="M1108" s="23"/>
      <c r="N1108" s="23"/>
      <c r="O1108" s="23"/>
      <c r="P1108" s="23"/>
      <c r="Q1108" s="123"/>
      <c r="R1108" s="673"/>
      <c r="S1108" s="673"/>
      <c r="T1108" s="673"/>
      <c r="U1108" s="673"/>
      <c r="V1108" s="673"/>
      <c r="W1108" s="673"/>
      <c r="X1108" s="673"/>
      <c r="Y1108" s="673"/>
      <c r="Z1108" s="673"/>
      <c r="AA1108" s="673"/>
      <c r="AB1108" s="673"/>
      <c r="AC1108" s="673"/>
      <c r="AD1108" s="673"/>
      <c r="AE1108" s="673"/>
      <c r="AF1108" s="673"/>
      <c r="AG1108" s="673"/>
      <c r="AH1108" s="673"/>
      <c r="AI1108" s="673"/>
      <c r="AJ1108" s="673"/>
      <c r="AK1108" s="674"/>
      <c r="CT1108" s="7"/>
      <c r="CU1108" s="7"/>
      <c r="CV1108" s="7"/>
      <c r="CW1108" s="7"/>
      <c r="CX1108" s="7"/>
    </row>
    <row r="1109" spans="1:102" s="24" customFormat="1" ht="12.75" customHeight="1">
      <c r="A1109" s="70"/>
      <c r="B1109" s="23"/>
      <c r="C1109" s="23"/>
      <c r="D1109" s="23"/>
      <c r="E1109" s="23"/>
      <c r="F1109" s="23"/>
      <c r="G1109" s="23"/>
      <c r="H1109" s="23"/>
      <c r="I1109" s="23"/>
      <c r="J1109" s="23"/>
      <c r="K1109" s="23"/>
      <c r="L1109" s="23"/>
      <c r="M1109" s="23"/>
      <c r="N1109" s="23"/>
      <c r="O1109" s="23"/>
      <c r="P1109" s="23"/>
      <c r="Q1109" s="123"/>
      <c r="R1109" s="23"/>
      <c r="S1109" s="123"/>
      <c r="T1109" s="23"/>
      <c r="U1109" s="23"/>
      <c r="V1109" s="23"/>
      <c r="W1109" s="23"/>
      <c r="X1109" s="23"/>
      <c r="Y1109" s="23"/>
      <c r="Z1109" s="23"/>
      <c r="AA1109" s="23"/>
      <c r="AB1109" s="23"/>
      <c r="AC1109" s="23"/>
      <c r="AF1109" s="23"/>
      <c r="AG1109" s="23"/>
      <c r="AH1109" s="23"/>
      <c r="AI1109" s="23"/>
      <c r="AJ1109" s="23"/>
      <c r="AK1109" s="79"/>
      <c r="CT1109" s="7"/>
      <c r="CU1109" s="7"/>
      <c r="CV1109" s="7"/>
      <c r="CW1109" s="7"/>
      <c r="CX1109" s="7"/>
    </row>
    <row r="1110" spans="1:102" s="24" customFormat="1" ht="15" customHeight="1">
      <c r="A1110" s="70"/>
      <c r="B1110" s="23"/>
      <c r="C1110" s="23"/>
      <c r="D1110" s="23"/>
      <c r="E1110" s="23"/>
      <c r="F1110" s="23"/>
      <c r="G1110" s="23"/>
      <c r="H1110" s="23"/>
      <c r="I1110" s="23"/>
      <c r="J1110" s="23"/>
      <c r="K1110" s="23"/>
      <c r="L1110" s="23"/>
      <c r="M1110" s="23"/>
      <c r="N1110" s="23"/>
      <c r="O1110" s="23"/>
      <c r="P1110" s="23"/>
      <c r="Q1110" s="123"/>
      <c r="R1110" s="23"/>
      <c r="S1110" s="123"/>
      <c r="T1110" s="23"/>
      <c r="U1110" s="23"/>
      <c r="V1110" s="23"/>
      <c r="W1110" s="23"/>
      <c r="X1110" s="157" t="s">
        <v>159</v>
      </c>
      <c r="AB1110" s="540"/>
      <c r="AC1110" s="540"/>
      <c r="AD1110" s="540"/>
      <c r="AE1110" s="540"/>
      <c r="AF1110" s="540"/>
      <c r="AG1110" s="540"/>
      <c r="AH1110" s="540"/>
      <c r="AI1110" s="540"/>
      <c r="AJ1110" s="540"/>
      <c r="AK1110" s="79"/>
      <c r="CT1110" s="7"/>
      <c r="CU1110" s="7"/>
      <c r="CV1110" s="7"/>
      <c r="CW1110" s="7"/>
      <c r="CX1110" s="7"/>
    </row>
    <row r="1111" spans="1:102" s="24" customFormat="1" ht="7.5" customHeight="1">
      <c r="A1111" s="70"/>
      <c r="B1111" s="23"/>
      <c r="C1111" s="23"/>
      <c r="D1111" s="23"/>
      <c r="E1111" s="23"/>
      <c r="F1111" s="23"/>
      <c r="G1111" s="23"/>
      <c r="H1111" s="23"/>
      <c r="I1111" s="23"/>
      <c r="J1111" s="23"/>
      <c r="K1111" s="23"/>
      <c r="L1111" s="23"/>
      <c r="M1111" s="23"/>
      <c r="N1111" s="23"/>
      <c r="O1111" s="23"/>
      <c r="P1111" s="23"/>
      <c r="Q1111" s="123"/>
      <c r="R1111" s="23"/>
      <c r="S1111" s="123"/>
      <c r="T1111" s="23"/>
      <c r="U1111" s="23"/>
      <c r="V1111" s="23"/>
      <c r="W1111" s="23"/>
      <c r="X1111" s="23"/>
      <c r="Y1111" s="23"/>
      <c r="Z1111" s="23"/>
      <c r="AA1111" s="23"/>
      <c r="AB1111" s="23"/>
      <c r="AC1111" s="23"/>
      <c r="AD1111" s="23"/>
      <c r="AE1111" s="23"/>
      <c r="AF1111" s="23"/>
      <c r="AG1111" s="23"/>
      <c r="AH1111" s="23"/>
      <c r="AI1111" s="23"/>
      <c r="AJ1111" s="23"/>
      <c r="AK1111" s="79"/>
      <c r="CT1111" s="7"/>
      <c r="CU1111" s="7"/>
      <c r="CV1111" s="7"/>
      <c r="CW1111" s="7"/>
      <c r="CX1111" s="7"/>
    </row>
    <row r="1112" spans="1:102" s="24" customFormat="1" ht="15" customHeight="1">
      <c r="A1112" s="90" t="s">
        <v>109</v>
      </c>
      <c r="B1112" s="23" t="s">
        <v>515</v>
      </c>
      <c r="C1112" s="23"/>
      <c r="D1112" s="23"/>
      <c r="E1112" s="23"/>
      <c r="F1112" s="23"/>
      <c r="G1112" s="23"/>
      <c r="H1112" s="23"/>
      <c r="I1112" s="23"/>
      <c r="J1112" s="23"/>
      <c r="K1112" s="23"/>
      <c r="L1112" s="23"/>
      <c r="M1112" s="23"/>
      <c r="N1112" s="23"/>
      <c r="O1112" s="23"/>
      <c r="P1112" s="23"/>
      <c r="Q1112" s="23"/>
      <c r="R1112" s="23"/>
      <c r="S1112" s="23"/>
      <c r="T1112" s="23"/>
      <c r="U1112" s="23"/>
      <c r="V1112" s="23"/>
      <c r="W1112" s="23"/>
      <c r="X1112" s="562"/>
      <c r="Y1112" s="562"/>
      <c r="Z1112" s="562"/>
      <c r="AA1112" s="562"/>
      <c r="AB1112" s="562"/>
      <c r="AC1112" s="23"/>
      <c r="AD1112" s="686">
        <v>1100</v>
      </c>
      <c r="AE1112" s="687"/>
      <c r="AF1112" s="23"/>
      <c r="AG1112" s="23"/>
      <c r="AH1112" s="23"/>
      <c r="AI1112" s="23"/>
      <c r="AJ1112" s="23"/>
      <c r="AK1112" s="79"/>
      <c r="CT1112" s="7"/>
      <c r="CU1112" s="7"/>
      <c r="CV1112" s="7"/>
      <c r="CW1112" s="7"/>
      <c r="CX1112" s="7"/>
    </row>
    <row r="1113" spans="1:102" s="24" customFormat="1" ht="3.75" customHeight="1">
      <c r="A1113" s="90"/>
      <c r="B1113" s="23"/>
      <c r="C1113" s="23"/>
      <c r="D1113" s="23"/>
      <c r="E1113" s="23"/>
      <c r="F1113" s="23"/>
      <c r="G1113" s="23"/>
      <c r="H1113" s="23"/>
      <c r="I1113" s="23"/>
      <c r="J1113" s="23"/>
      <c r="K1113" s="23"/>
      <c r="L1113" s="23"/>
      <c r="M1113" s="23"/>
      <c r="N1113" s="23"/>
      <c r="O1113" s="23"/>
      <c r="P1113" s="23"/>
      <c r="Q1113" s="23"/>
      <c r="R1113" s="23"/>
      <c r="S1113" s="23"/>
      <c r="T1113" s="23"/>
      <c r="U1113" s="23"/>
      <c r="V1113" s="23"/>
      <c r="W1113" s="23"/>
      <c r="X1113" s="317"/>
      <c r="Y1113" s="317"/>
      <c r="Z1113" s="317"/>
      <c r="AA1113" s="317"/>
      <c r="AB1113" s="317"/>
      <c r="AC1113" s="23"/>
      <c r="AD1113" s="22"/>
      <c r="AE1113" s="22"/>
      <c r="AF1113" s="23"/>
      <c r="AG1113" s="23"/>
      <c r="AH1113" s="23"/>
      <c r="AI1113" s="23"/>
      <c r="AJ1113" s="23"/>
      <c r="AK1113" s="79"/>
      <c r="CT1113" s="7"/>
      <c r="CU1113" s="7"/>
      <c r="CV1113" s="7"/>
      <c r="CW1113" s="7"/>
      <c r="CX1113" s="7"/>
    </row>
    <row r="1114" spans="1:102" s="24" customFormat="1" ht="12.75" customHeight="1">
      <c r="A1114" s="90" t="s">
        <v>112</v>
      </c>
      <c r="B1114" s="715" t="s">
        <v>516</v>
      </c>
      <c r="C1114" s="715"/>
      <c r="D1114" s="715"/>
      <c r="E1114" s="715"/>
      <c r="F1114" s="715"/>
      <c r="G1114" s="715"/>
      <c r="H1114" s="715"/>
      <c r="I1114" s="715"/>
      <c r="J1114" s="715"/>
      <c r="K1114" s="715"/>
      <c r="L1114" s="715"/>
      <c r="M1114" s="715"/>
      <c r="N1114" s="715"/>
      <c r="O1114" s="715"/>
      <c r="P1114" s="715"/>
      <c r="Q1114" s="715"/>
      <c r="R1114" s="715"/>
      <c r="S1114" s="715"/>
      <c r="T1114" s="715"/>
      <c r="U1114" s="715"/>
      <c r="V1114" s="715"/>
      <c r="W1114" s="23"/>
      <c r="X1114" s="7"/>
      <c r="Y1114" s="7"/>
      <c r="Z1114" s="7"/>
      <c r="AA1114" s="7"/>
      <c r="AB1114" s="7"/>
      <c r="AC1114" s="7"/>
      <c r="AD1114" s="7"/>
      <c r="AE1114" s="7"/>
      <c r="AF1114" s="23"/>
      <c r="AG1114" s="23"/>
      <c r="AH1114" s="23"/>
      <c r="AI1114" s="23"/>
      <c r="AJ1114" s="23"/>
      <c r="AK1114" s="79"/>
      <c r="CT1114" s="7"/>
      <c r="CU1114" s="7"/>
      <c r="CV1114" s="7"/>
      <c r="CW1114" s="7"/>
      <c r="CX1114" s="7"/>
    </row>
    <row r="1115" spans="1:102" s="24" customFormat="1" ht="15" customHeight="1">
      <c r="A1115" s="90"/>
      <c r="B1115" s="715"/>
      <c r="C1115" s="715"/>
      <c r="D1115" s="715"/>
      <c r="E1115" s="715"/>
      <c r="F1115" s="715"/>
      <c r="G1115" s="715"/>
      <c r="H1115" s="715"/>
      <c r="I1115" s="715"/>
      <c r="J1115" s="715"/>
      <c r="K1115" s="715"/>
      <c r="L1115" s="715"/>
      <c r="M1115" s="715"/>
      <c r="N1115" s="715"/>
      <c r="O1115" s="715"/>
      <c r="P1115" s="715"/>
      <c r="Q1115" s="715"/>
      <c r="R1115" s="715"/>
      <c r="S1115" s="715"/>
      <c r="T1115" s="715"/>
      <c r="U1115" s="715"/>
      <c r="V1115" s="715"/>
      <c r="W1115" s="23"/>
      <c r="X1115" s="562">
        <f>+AG853</f>
        <v>0</v>
      </c>
      <c r="Y1115" s="562"/>
      <c r="Z1115" s="562"/>
      <c r="AA1115" s="562"/>
      <c r="AB1115" s="562"/>
      <c r="AC1115" s="23"/>
      <c r="AD1115" s="686">
        <v>5100</v>
      </c>
      <c r="AE1115" s="687"/>
      <c r="AF1115" s="23"/>
      <c r="AG1115" s="23"/>
      <c r="AH1115" s="23"/>
      <c r="AI1115" s="23"/>
      <c r="AJ1115" s="23"/>
      <c r="AK1115" s="79"/>
      <c r="CT1115" s="7"/>
      <c r="CU1115" s="7"/>
      <c r="CV1115" s="7"/>
      <c r="CW1115" s="7"/>
      <c r="CX1115" s="7"/>
    </row>
    <row r="1116" spans="1:102" s="24" customFormat="1" ht="3.75" customHeight="1">
      <c r="A1116" s="90"/>
      <c r="B1116" s="23"/>
      <c r="C1116" s="23"/>
      <c r="D1116" s="23"/>
      <c r="E1116" s="23"/>
      <c r="F1116" s="23"/>
      <c r="G1116" s="23"/>
      <c r="H1116" s="23"/>
      <c r="I1116" s="23"/>
      <c r="J1116" s="23"/>
      <c r="K1116" s="23"/>
      <c r="L1116" s="23"/>
      <c r="M1116" s="23"/>
      <c r="N1116" s="23"/>
      <c r="O1116" s="23"/>
      <c r="P1116" s="23"/>
      <c r="Q1116" s="23"/>
      <c r="R1116" s="23"/>
      <c r="S1116" s="23"/>
      <c r="T1116" s="23"/>
      <c r="U1116" s="23"/>
      <c r="V1116" s="23"/>
      <c r="W1116" s="23"/>
      <c r="X1116" s="317"/>
      <c r="Y1116" s="317"/>
      <c r="Z1116" s="317"/>
      <c r="AA1116" s="317"/>
      <c r="AB1116" s="317"/>
      <c r="AC1116" s="23"/>
      <c r="AD1116" s="23"/>
      <c r="AE1116" s="23"/>
      <c r="AF1116" s="23"/>
      <c r="AG1116" s="23"/>
      <c r="AH1116" s="23"/>
      <c r="AI1116" s="23"/>
      <c r="AJ1116" s="23"/>
      <c r="AK1116" s="79"/>
      <c r="CT1116" s="7"/>
      <c r="CU1116" s="7"/>
      <c r="CV1116" s="7"/>
      <c r="CW1116" s="7"/>
      <c r="CX1116" s="7"/>
    </row>
    <row r="1117" spans="1:102" s="24" customFormat="1" ht="15" customHeight="1">
      <c r="A1117" s="284" t="s">
        <v>113</v>
      </c>
      <c r="B1117" s="106" t="s">
        <v>647</v>
      </c>
      <c r="C1117" s="23"/>
      <c r="D1117" s="23"/>
      <c r="E1117" s="23"/>
      <c r="F1117" s="23"/>
      <c r="G1117" s="23"/>
      <c r="H1117" s="23"/>
      <c r="I1117" s="23"/>
      <c r="J1117" s="23"/>
      <c r="K1117" s="23"/>
      <c r="L1117" s="23"/>
      <c r="M1117" s="23"/>
      <c r="N1117" s="23"/>
      <c r="O1117" s="23"/>
      <c r="P1117" s="23"/>
      <c r="Q1117" s="23"/>
      <c r="R1117" s="23"/>
      <c r="S1117" s="23"/>
      <c r="T1117" s="23"/>
      <c r="U1117" s="23"/>
      <c r="V1117" s="23"/>
      <c r="W1117" s="23"/>
      <c r="X1117" s="678">
        <f>SUM(X1112:AB1115)</f>
        <v>0</v>
      </c>
      <c r="Y1117" s="678"/>
      <c r="Z1117" s="678"/>
      <c r="AA1117" s="678"/>
      <c r="AB1117" s="678"/>
      <c r="AC1117" s="23"/>
      <c r="AD1117" s="704">
        <v>9000</v>
      </c>
      <c r="AE1117" s="705"/>
      <c r="AF1117" s="23"/>
      <c r="AG1117" s="23"/>
      <c r="AH1117" s="23"/>
      <c r="AI1117" s="23"/>
      <c r="AJ1117" s="23"/>
      <c r="AK1117" s="79"/>
      <c r="CT1117" s="7"/>
      <c r="CU1117" s="7"/>
      <c r="CV1117" s="7"/>
      <c r="CW1117" s="7"/>
      <c r="CX1117" s="7"/>
    </row>
    <row r="1118" spans="1:102" s="24" customFormat="1" ht="14.25">
      <c r="A1118" s="70"/>
      <c r="B1118" s="23"/>
      <c r="C1118" s="23"/>
      <c r="D1118" s="23"/>
      <c r="E1118" s="23"/>
      <c r="F1118" s="23"/>
      <c r="G1118" s="23"/>
      <c r="H1118" s="23"/>
      <c r="I1118" s="23"/>
      <c r="J1118" s="23"/>
      <c r="K1118" s="23"/>
      <c r="L1118" s="23"/>
      <c r="M1118" s="23"/>
      <c r="N1118" s="23"/>
      <c r="O1118" s="23"/>
      <c r="P1118" s="23"/>
      <c r="Q1118" s="23"/>
      <c r="R1118" s="23"/>
      <c r="S1118" s="23"/>
      <c r="T1118" s="23"/>
      <c r="U1118" s="23"/>
      <c r="V1118" s="23"/>
      <c r="W1118" s="23"/>
      <c r="X1118" s="23"/>
      <c r="Y1118" s="23"/>
      <c r="Z1118" s="23"/>
      <c r="AA1118" s="23"/>
      <c r="AB1118" s="23"/>
      <c r="AC1118" s="23"/>
      <c r="AD1118" s="23"/>
      <c r="AE1118" s="23"/>
      <c r="AF1118" s="23"/>
      <c r="AG1118" s="23"/>
      <c r="AH1118" s="23"/>
      <c r="AI1118" s="23"/>
      <c r="AJ1118" s="23"/>
      <c r="AK1118" s="79"/>
      <c r="CT1118" s="7"/>
      <c r="CU1118" s="7"/>
      <c r="CV1118" s="7"/>
      <c r="CW1118" s="7"/>
      <c r="CX1118" s="7"/>
    </row>
    <row r="1119" spans="1:102" s="24" customFormat="1" ht="14.25">
      <c r="A1119" s="70"/>
      <c r="B1119" s="23"/>
      <c r="C1119" s="23"/>
      <c r="D1119" s="23"/>
      <c r="E1119" s="23"/>
      <c r="F1119" s="23"/>
      <c r="G1119" s="23"/>
      <c r="H1119" s="700" t="s">
        <v>517</v>
      </c>
      <c r="I1119" s="700"/>
      <c r="J1119" s="700"/>
      <c r="K1119" s="700"/>
      <c r="L1119" s="700"/>
      <c r="M1119" s="700"/>
      <c r="N1119" s="700"/>
      <c r="O1119" s="700"/>
      <c r="P1119" s="700"/>
      <c r="Q1119" s="700"/>
      <c r="R1119" s="23"/>
      <c r="S1119" s="700" t="s">
        <v>518</v>
      </c>
      <c r="T1119" s="700"/>
      <c r="U1119" s="700"/>
      <c r="V1119" s="700"/>
      <c r="W1119" s="700"/>
      <c r="X1119" s="700"/>
      <c r="Y1119" s="700"/>
      <c r="Z1119" s="700"/>
      <c r="AA1119" s="700"/>
      <c r="AB1119" s="700"/>
      <c r="AC1119" s="23"/>
      <c r="AD1119" s="23"/>
      <c r="AE1119" s="23"/>
      <c r="AF1119" s="23"/>
      <c r="AG1119" s="23"/>
      <c r="AH1119" s="23"/>
      <c r="AI1119" s="23"/>
      <c r="AJ1119" s="23"/>
      <c r="AK1119" s="79"/>
      <c r="CT1119" s="7"/>
      <c r="CU1119" s="7"/>
      <c r="CV1119" s="7"/>
      <c r="CW1119" s="7"/>
      <c r="CX1119" s="7"/>
    </row>
    <row r="1120" spans="1:102" s="24" customFormat="1" ht="6" customHeight="1">
      <c r="A1120" s="70"/>
      <c r="B1120" s="23"/>
      <c r="C1120" s="23"/>
      <c r="D1120" s="23"/>
      <c r="E1120" s="23"/>
      <c r="F1120" s="23"/>
      <c r="G1120" s="23"/>
      <c r="H1120" s="23"/>
      <c r="I1120" s="23"/>
      <c r="J1120" s="23"/>
      <c r="K1120" s="23"/>
      <c r="L1120" s="23"/>
      <c r="M1120" s="23"/>
      <c r="N1120" s="23"/>
      <c r="O1120" s="23"/>
      <c r="P1120" s="23"/>
      <c r="Q1120" s="23"/>
      <c r="R1120" s="23"/>
      <c r="S1120" s="23"/>
      <c r="T1120" s="23"/>
      <c r="U1120" s="23"/>
      <c r="V1120" s="23"/>
      <c r="W1120" s="23"/>
      <c r="X1120" s="23"/>
      <c r="Y1120" s="23"/>
      <c r="Z1120" s="23"/>
      <c r="AA1120" s="23"/>
      <c r="AB1120" s="23"/>
      <c r="AC1120" s="23"/>
      <c r="AD1120" s="23"/>
      <c r="AE1120" s="23"/>
      <c r="AF1120" s="23"/>
      <c r="AG1120" s="23"/>
      <c r="AH1120" s="23"/>
      <c r="AI1120" s="23"/>
      <c r="AJ1120" s="23"/>
      <c r="AK1120" s="79"/>
      <c r="CT1120" s="7"/>
      <c r="CU1120" s="7"/>
      <c r="CV1120" s="7"/>
      <c r="CW1120" s="7"/>
      <c r="CX1120" s="7"/>
    </row>
    <row r="1121" spans="1:102" s="24" customFormat="1" ht="12.75" customHeight="1">
      <c r="A1121" s="70"/>
      <c r="B1121" s="23"/>
      <c r="C1121" s="643" t="s">
        <v>69</v>
      </c>
      <c r="D1121" s="643"/>
      <c r="E1121" s="643"/>
      <c r="F1121" s="643"/>
      <c r="G1121" s="23"/>
      <c r="H1121" s="679" t="s">
        <v>511</v>
      </c>
      <c r="I1121" s="679"/>
      <c r="J1121" s="679"/>
      <c r="K1121" s="679"/>
      <c r="L1121" s="23"/>
      <c r="M1121" s="23"/>
      <c r="N1121" s="679" t="s">
        <v>512</v>
      </c>
      <c r="O1121" s="679"/>
      <c r="P1121" s="679"/>
      <c r="Q1121" s="679"/>
      <c r="R1121" s="23"/>
      <c r="S1121" s="679" t="s">
        <v>511</v>
      </c>
      <c r="T1121" s="679"/>
      <c r="U1121" s="679"/>
      <c r="V1121" s="679"/>
      <c r="W1121" s="23"/>
      <c r="X1121" s="23"/>
      <c r="Y1121" s="679" t="s">
        <v>512</v>
      </c>
      <c r="Z1121" s="679"/>
      <c r="AA1121" s="679"/>
      <c r="AB1121" s="679"/>
      <c r="AH1121" s="23"/>
      <c r="AI1121" s="23"/>
      <c r="AJ1121" s="23"/>
      <c r="AK1121" s="79"/>
      <c r="CT1121" s="7"/>
      <c r="CU1121" s="7"/>
      <c r="CV1121" s="7"/>
      <c r="CW1121" s="7"/>
      <c r="CX1121" s="7"/>
    </row>
    <row r="1122" spans="1:102" s="24" customFormat="1" ht="14.25">
      <c r="A1122" s="70"/>
      <c r="B1122" s="23"/>
      <c r="C1122" s="608"/>
      <c r="D1122" s="608"/>
      <c r="E1122" s="608"/>
      <c r="F1122" s="608"/>
      <c r="G1122" s="84"/>
      <c r="H1122" s="680"/>
      <c r="I1122" s="680"/>
      <c r="J1122" s="680"/>
      <c r="K1122" s="680"/>
      <c r="L1122" s="84"/>
      <c r="M1122" s="84"/>
      <c r="N1122" s="680"/>
      <c r="O1122" s="680"/>
      <c r="P1122" s="680"/>
      <c r="Q1122" s="680"/>
      <c r="R1122" s="84"/>
      <c r="S1122" s="680"/>
      <c r="T1122" s="680"/>
      <c r="U1122" s="680"/>
      <c r="V1122" s="680"/>
      <c r="W1122" s="84"/>
      <c r="X1122" s="84"/>
      <c r="Y1122" s="680"/>
      <c r="Z1122" s="680"/>
      <c r="AA1122" s="680"/>
      <c r="AB1122" s="680"/>
      <c r="AH1122" s="23"/>
      <c r="AI1122" s="23"/>
      <c r="AJ1122" s="23"/>
      <c r="AK1122" s="79"/>
      <c r="CT1122" s="7"/>
      <c r="CU1122" s="7"/>
      <c r="CV1122" s="7"/>
      <c r="CW1122" s="7"/>
      <c r="CX1122" s="7"/>
    </row>
    <row r="1123" spans="1:102" s="24" customFormat="1" ht="3.75" customHeight="1">
      <c r="A1123" s="70"/>
      <c r="B1123" s="23"/>
      <c r="C1123" s="23"/>
      <c r="D1123" s="23"/>
      <c r="E1123" s="23"/>
      <c r="F1123" s="23"/>
      <c r="G1123" s="23"/>
      <c r="H1123" s="23"/>
      <c r="I1123" s="23"/>
      <c r="J1123" s="23"/>
      <c r="K1123" s="23"/>
      <c r="M1123" s="23"/>
      <c r="N1123" s="23"/>
      <c r="O1123" s="23"/>
      <c r="P1123" s="23"/>
      <c r="Q1123" s="23"/>
      <c r="R1123" s="23"/>
      <c r="S1123" s="23"/>
      <c r="T1123" s="23"/>
      <c r="U1123" s="23"/>
      <c r="V1123" s="23"/>
      <c r="Y1123" s="23"/>
      <c r="Z1123" s="23"/>
      <c r="AA1123" s="23"/>
      <c r="AB1123" s="23"/>
      <c r="AC1123" s="23"/>
      <c r="AD1123" s="23"/>
      <c r="AE1123" s="23"/>
      <c r="AF1123" s="23"/>
      <c r="AG1123" s="23"/>
      <c r="AH1123" s="23"/>
      <c r="AI1123" s="23"/>
      <c r="AJ1123" s="23"/>
      <c r="AK1123" s="79"/>
      <c r="CT1123" s="7"/>
      <c r="CU1123" s="7"/>
      <c r="CV1123" s="7"/>
      <c r="CW1123" s="7"/>
      <c r="CX1123" s="7"/>
    </row>
    <row r="1124" spans="1:102" s="24" customFormat="1" ht="15" customHeight="1">
      <c r="A1124" s="90" t="s">
        <v>118</v>
      </c>
      <c r="B1124" s="23"/>
      <c r="C1124" s="593"/>
      <c r="D1124" s="593"/>
      <c r="E1124" s="593"/>
      <c r="F1124" s="593"/>
      <c r="G1124" s="11"/>
      <c r="H1124" s="562"/>
      <c r="I1124" s="562"/>
      <c r="J1124" s="562"/>
      <c r="K1124" s="562"/>
      <c r="L1124" s="381"/>
      <c r="M1124" s="317"/>
      <c r="N1124" s="562"/>
      <c r="O1124" s="562"/>
      <c r="P1124" s="562"/>
      <c r="Q1124" s="562"/>
      <c r="R1124" s="317"/>
      <c r="S1124" s="562"/>
      <c r="T1124" s="562"/>
      <c r="U1124" s="562"/>
      <c r="V1124" s="562"/>
      <c r="W1124" s="381"/>
      <c r="X1124" s="381"/>
      <c r="Y1124" s="562"/>
      <c r="Z1124" s="562"/>
      <c r="AA1124" s="562"/>
      <c r="AB1124" s="562"/>
      <c r="AD1124" s="654">
        <v>92051</v>
      </c>
      <c r="AE1124" s="656"/>
      <c r="AF1124" s="23"/>
      <c r="AG1124" s="23"/>
      <c r="AH1124" s="23"/>
      <c r="AI1124" s="23"/>
      <c r="AJ1124" s="23"/>
      <c r="AK1124" s="79"/>
      <c r="CT1124" s="7"/>
      <c r="CU1124" s="7"/>
      <c r="CV1124" s="7"/>
      <c r="CW1124" s="7"/>
      <c r="CX1124" s="7"/>
    </row>
    <row r="1125" spans="1:102" s="24" customFormat="1" ht="3.75" customHeight="1">
      <c r="A1125" s="90"/>
      <c r="B1125" s="23"/>
      <c r="C1125" s="382"/>
      <c r="D1125" s="382"/>
      <c r="E1125" s="382"/>
      <c r="F1125" s="382"/>
      <c r="G1125" s="11"/>
      <c r="H1125" s="280"/>
      <c r="I1125" s="280"/>
      <c r="J1125" s="280"/>
      <c r="K1125" s="280"/>
      <c r="L1125" s="381"/>
      <c r="M1125" s="317"/>
      <c r="N1125" s="280"/>
      <c r="O1125" s="280"/>
      <c r="P1125" s="280"/>
      <c r="Q1125" s="280"/>
      <c r="R1125" s="317"/>
      <c r="S1125" s="280"/>
      <c r="T1125" s="280"/>
      <c r="U1125" s="280"/>
      <c r="V1125" s="280"/>
      <c r="W1125" s="381"/>
      <c r="X1125" s="381"/>
      <c r="Y1125" s="280"/>
      <c r="Z1125" s="280"/>
      <c r="AA1125" s="280"/>
      <c r="AB1125" s="280"/>
      <c r="AE1125" s="23"/>
      <c r="AF1125" s="23"/>
      <c r="AG1125" s="23"/>
      <c r="AH1125" s="23"/>
      <c r="AI1125" s="23"/>
      <c r="AJ1125" s="23"/>
      <c r="AK1125" s="79"/>
      <c r="CT1125" s="7"/>
      <c r="CU1125" s="7"/>
      <c r="CV1125" s="7"/>
      <c r="CW1125" s="7"/>
      <c r="CX1125" s="7"/>
    </row>
    <row r="1126" spans="1:102" s="24" customFormat="1" ht="15" customHeight="1">
      <c r="A1126" s="90" t="s">
        <v>119</v>
      </c>
      <c r="B1126" s="23"/>
      <c r="C1126" s="593"/>
      <c r="D1126" s="593"/>
      <c r="E1126" s="593"/>
      <c r="F1126" s="593"/>
      <c r="G1126" s="11"/>
      <c r="H1126" s="562"/>
      <c r="I1126" s="562"/>
      <c r="J1126" s="562"/>
      <c r="K1126" s="562"/>
      <c r="L1126" s="381"/>
      <c r="M1126" s="317"/>
      <c r="N1126" s="562"/>
      <c r="O1126" s="562"/>
      <c r="P1126" s="562"/>
      <c r="Q1126" s="562"/>
      <c r="R1126" s="317"/>
      <c r="S1126" s="562"/>
      <c r="T1126" s="562"/>
      <c r="U1126" s="562"/>
      <c r="V1126" s="562"/>
      <c r="W1126" s="381"/>
      <c r="X1126" s="381"/>
      <c r="Y1126" s="562"/>
      <c r="Z1126" s="562"/>
      <c r="AA1126" s="562"/>
      <c r="AB1126" s="562"/>
      <c r="AD1126" s="654">
        <v>92052</v>
      </c>
      <c r="AE1126" s="656"/>
      <c r="AF1126" s="23"/>
      <c r="AG1126" s="23"/>
      <c r="AH1126" s="23"/>
      <c r="AI1126" s="23"/>
      <c r="AJ1126" s="23"/>
      <c r="AK1126" s="79"/>
      <c r="CT1126" s="7"/>
      <c r="CU1126" s="7"/>
      <c r="CV1126" s="7"/>
      <c r="CW1126" s="7"/>
      <c r="CX1126" s="7"/>
    </row>
    <row r="1127" spans="1:102" s="24" customFormat="1" ht="3.75" customHeight="1">
      <c r="A1127" s="90"/>
      <c r="B1127" s="23"/>
      <c r="C1127" s="382"/>
      <c r="D1127" s="382"/>
      <c r="E1127" s="382"/>
      <c r="F1127" s="382"/>
      <c r="G1127" s="11"/>
      <c r="H1127" s="280"/>
      <c r="I1127" s="280"/>
      <c r="J1127" s="280"/>
      <c r="K1127" s="280"/>
      <c r="L1127" s="381"/>
      <c r="M1127" s="317"/>
      <c r="N1127" s="280"/>
      <c r="O1127" s="280"/>
      <c r="P1127" s="280"/>
      <c r="Q1127" s="280"/>
      <c r="R1127" s="317"/>
      <c r="S1127" s="280"/>
      <c r="T1127" s="280"/>
      <c r="U1127" s="280"/>
      <c r="V1127" s="280"/>
      <c r="W1127" s="381"/>
      <c r="X1127" s="381"/>
      <c r="Y1127" s="280"/>
      <c r="Z1127" s="280"/>
      <c r="AA1127" s="280"/>
      <c r="AB1127" s="280"/>
      <c r="AE1127" s="23"/>
      <c r="AF1127" s="23"/>
      <c r="AG1127" s="23"/>
      <c r="AH1127" s="23"/>
      <c r="AI1127" s="23"/>
      <c r="AJ1127" s="23"/>
      <c r="AK1127" s="79"/>
      <c r="CT1127" s="7"/>
      <c r="CU1127" s="7"/>
      <c r="CV1127" s="7"/>
      <c r="CW1127" s="7"/>
      <c r="CX1127" s="7"/>
    </row>
    <row r="1128" spans="1:102" s="24" customFormat="1" ht="15" customHeight="1">
      <c r="A1128" s="90" t="s">
        <v>123</v>
      </c>
      <c r="B1128" s="23"/>
      <c r="C1128" s="593"/>
      <c r="D1128" s="593"/>
      <c r="E1128" s="593"/>
      <c r="F1128" s="593"/>
      <c r="G1128" s="11"/>
      <c r="H1128" s="562"/>
      <c r="I1128" s="562"/>
      <c r="J1128" s="562"/>
      <c r="K1128" s="562"/>
      <c r="L1128" s="381"/>
      <c r="M1128" s="317"/>
      <c r="N1128" s="562"/>
      <c r="O1128" s="562"/>
      <c r="P1128" s="562"/>
      <c r="Q1128" s="562"/>
      <c r="R1128" s="317"/>
      <c r="S1128" s="562"/>
      <c r="T1128" s="562"/>
      <c r="U1128" s="562"/>
      <c r="V1128" s="562"/>
      <c r="W1128" s="381"/>
      <c r="X1128" s="381"/>
      <c r="Y1128" s="562"/>
      <c r="Z1128" s="562"/>
      <c r="AA1128" s="562"/>
      <c r="AB1128" s="562"/>
      <c r="AD1128" s="654">
        <v>92053</v>
      </c>
      <c r="AE1128" s="656"/>
      <c r="AF1128" s="23"/>
      <c r="AG1128" s="23"/>
      <c r="AH1128" s="23"/>
      <c r="AI1128" s="23"/>
      <c r="AJ1128" s="23"/>
      <c r="AK1128" s="79"/>
      <c r="CT1128" s="7"/>
      <c r="CU1128" s="7"/>
      <c r="CV1128" s="7"/>
      <c r="CW1128" s="7"/>
      <c r="CX1128" s="7"/>
    </row>
    <row r="1129" spans="1:102" s="24" customFormat="1" ht="3.75" customHeight="1">
      <c r="A1129" s="90"/>
      <c r="B1129" s="23"/>
      <c r="C1129" s="382"/>
      <c r="D1129" s="382"/>
      <c r="E1129" s="382"/>
      <c r="F1129" s="382"/>
      <c r="G1129" s="11"/>
      <c r="H1129" s="280"/>
      <c r="I1129" s="280"/>
      <c r="J1129" s="280"/>
      <c r="K1129" s="280"/>
      <c r="L1129" s="381"/>
      <c r="M1129" s="317"/>
      <c r="N1129" s="280"/>
      <c r="O1129" s="280"/>
      <c r="P1129" s="280"/>
      <c r="Q1129" s="280"/>
      <c r="R1129" s="317"/>
      <c r="S1129" s="280"/>
      <c r="T1129" s="280"/>
      <c r="U1129" s="280"/>
      <c r="V1129" s="280"/>
      <c r="W1129" s="381"/>
      <c r="X1129" s="381"/>
      <c r="Y1129" s="280"/>
      <c r="Z1129" s="280"/>
      <c r="AA1129" s="280"/>
      <c r="AB1129" s="280"/>
      <c r="AE1129" s="23"/>
      <c r="AF1129" s="23"/>
      <c r="AG1129" s="23"/>
      <c r="AH1129" s="23"/>
      <c r="AI1129" s="23"/>
      <c r="AJ1129" s="23"/>
      <c r="AK1129" s="79"/>
      <c r="CT1129" s="7"/>
      <c r="CU1129" s="7"/>
      <c r="CV1129" s="7"/>
      <c r="CW1129" s="7"/>
      <c r="CX1129" s="7"/>
    </row>
    <row r="1130" spans="1:102" s="24" customFormat="1" ht="15" customHeight="1">
      <c r="A1130" s="90" t="s">
        <v>128</v>
      </c>
      <c r="B1130" s="23"/>
      <c r="C1130" s="593"/>
      <c r="D1130" s="593"/>
      <c r="E1130" s="593"/>
      <c r="F1130" s="593"/>
      <c r="G1130" s="11"/>
      <c r="H1130" s="562"/>
      <c r="I1130" s="562"/>
      <c r="J1130" s="562"/>
      <c r="K1130" s="562"/>
      <c r="L1130" s="381"/>
      <c r="M1130" s="317"/>
      <c r="N1130" s="562"/>
      <c r="O1130" s="562"/>
      <c r="P1130" s="562"/>
      <c r="Q1130" s="562"/>
      <c r="R1130" s="317"/>
      <c r="S1130" s="562"/>
      <c r="T1130" s="562"/>
      <c r="U1130" s="562"/>
      <c r="V1130" s="562"/>
      <c r="W1130" s="381"/>
      <c r="X1130" s="381"/>
      <c r="Y1130" s="562"/>
      <c r="Z1130" s="562"/>
      <c r="AA1130" s="562"/>
      <c r="AB1130" s="562"/>
      <c r="AD1130" s="654">
        <v>92054</v>
      </c>
      <c r="AE1130" s="656"/>
      <c r="AF1130" s="23"/>
      <c r="AG1130" s="23"/>
      <c r="AH1130" s="23"/>
      <c r="AI1130" s="23"/>
      <c r="AJ1130" s="23"/>
      <c r="AK1130" s="79"/>
      <c r="CT1130" s="7"/>
      <c r="CU1130" s="7"/>
      <c r="CV1130" s="7"/>
      <c r="CW1130" s="7"/>
      <c r="CX1130" s="7"/>
    </row>
    <row r="1131" spans="1:102" s="24" customFormat="1" ht="3.75" customHeight="1">
      <c r="A1131" s="90"/>
      <c r="B1131" s="23"/>
      <c r="C1131" s="382"/>
      <c r="D1131" s="382"/>
      <c r="E1131" s="382"/>
      <c r="F1131" s="382"/>
      <c r="G1131" s="11"/>
      <c r="H1131" s="280"/>
      <c r="I1131" s="280"/>
      <c r="J1131" s="280"/>
      <c r="K1131" s="280"/>
      <c r="L1131" s="381"/>
      <c r="M1131" s="317"/>
      <c r="N1131" s="280"/>
      <c r="O1131" s="280"/>
      <c r="P1131" s="280"/>
      <c r="Q1131" s="280"/>
      <c r="R1131" s="317"/>
      <c r="S1131" s="280"/>
      <c r="T1131" s="280"/>
      <c r="U1131" s="280"/>
      <c r="V1131" s="280"/>
      <c r="W1131" s="381"/>
      <c r="X1131" s="381"/>
      <c r="Y1131" s="280"/>
      <c r="Z1131" s="280"/>
      <c r="AA1131" s="280"/>
      <c r="AB1131" s="280"/>
      <c r="AE1131" s="23"/>
      <c r="AF1131" s="23"/>
      <c r="AG1131" s="23"/>
      <c r="AH1131" s="23"/>
      <c r="AI1131" s="23"/>
      <c r="AJ1131" s="23"/>
      <c r="AK1131" s="79"/>
      <c r="CT1131" s="7"/>
      <c r="CU1131" s="7"/>
      <c r="CV1131" s="7"/>
      <c r="CW1131" s="7"/>
      <c r="CX1131" s="7"/>
    </row>
    <row r="1132" spans="1:102" s="24" customFormat="1" ht="15" customHeight="1">
      <c r="A1132" s="90" t="s">
        <v>131</v>
      </c>
      <c r="B1132" s="23"/>
      <c r="C1132" s="593"/>
      <c r="D1132" s="593"/>
      <c r="E1132" s="593"/>
      <c r="F1132" s="593"/>
      <c r="G1132" s="11"/>
      <c r="H1132" s="562"/>
      <c r="I1132" s="562"/>
      <c r="J1132" s="562"/>
      <c r="K1132" s="562"/>
      <c r="L1132" s="381"/>
      <c r="M1132" s="317"/>
      <c r="N1132" s="562"/>
      <c r="O1132" s="562"/>
      <c r="P1132" s="562"/>
      <c r="Q1132" s="562"/>
      <c r="R1132" s="317"/>
      <c r="S1132" s="562"/>
      <c r="T1132" s="562"/>
      <c r="U1132" s="562"/>
      <c r="V1132" s="562"/>
      <c r="W1132" s="381"/>
      <c r="X1132" s="381"/>
      <c r="Y1132" s="562"/>
      <c r="Z1132" s="562"/>
      <c r="AA1132" s="562"/>
      <c r="AB1132" s="562"/>
      <c r="AD1132" s="654">
        <v>92055</v>
      </c>
      <c r="AE1132" s="656"/>
      <c r="AF1132" s="23"/>
      <c r="AG1132" s="23"/>
      <c r="AH1132" s="23"/>
      <c r="AI1132" s="23"/>
      <c r="AJ1132" s="23"/>
      <c r="AK1132" s="79"/>
      <c r="CT1132" s="7"/>
      <c r="CU1132" s="7"/>
      <c r="CV1132" s="7"/>
      <c r="CW1132" s="7"/>
      <c r="CX1132" s="7"/>
    </row>
    <row r="1133" spans="1:102" s="24" customFormat="1" ht="3.75" customHeight="1">
      <c r="A1133" s="90"/>
      <c r="B1133" s="23"/>
      <c r="C1133" s="112"/>
      <c r="D1133" s="112"/>
      <c r="E1133" s="112"/>
      <c r="F1133" s="112"/>
      <c r="G1133" s="49"/>
      <c r="H1133" s="372"/>
      <c r="I1133" s="372"/>
      <c r="J1133" s="372"/>
      <c r="K1133" s="372"/>
      <c r="M1133" s="49"/>
      <c r="N1133" s="372"/>
      <c r="O1133" s="372"/>
      <c r="P1133" s="372"/>
      <c r="Q1133" s="372"/>
      <c r="R1133" s="49"/>
      <c r="S1133" s="372"/>
      <c r="T1133" s="372"/>
      <c r="U1133" s="372"/>
      <c r="V1133" s="372"/>
      <c r="Y1133" s="372"/>
      <c r="Z1133" s="372"/>
      <c r="AA1133" s="372"/>
      <c r="AB1133" s="372"/>
      <c r="AE1133" s="23"/>
      <c r="AF1133" s="23"/>
      <c r="AG1133" s="23"/>
      <c r="AH1133" s="23"/>
      <c r="AI1133" s="23"/>
      <c r="AJ1133" s="23"/>
      <c r="AK1133" s="79"/>
      <c r="CT1133" s="7"/>
      <c r="CU1133" s="7"/>
      <c r="CV1133" s="7"/>
      <c r="CW1133" s="7"/>
      <c r="CX1133" s="7"/>
    </row>
    <row r="1134" spans="1:102" s="24" customFormat="1" ht="15.75">
      <c r="A1134" s="284" t="s">
        <v>132</v>
      </c>
      <c r="B1134" s="106" t="s">
        <v>648</v>
      </c>
      <c r="C1134" s="23"/>
      <c r="D1134" s="23"/>
      <c r="E1134" s="23"/>
      <c r="F1134" s="23"/>
      <c r="G1134" s="23"/>
      <c r="H1134" s="678">
        <f>SUM(H1124:K1132)</f>
        <v>0</v>
      </c>
      <c r="I1134" s="678"/>
      <c r="J1134" s="678"/>
      <c r="K1134" s="678"/>
      <c r="M1134" s="98" t="s">
        <v>235</v>
      </c>
      <c r="N1134" s="678">
        <f>SUM(N1124:Q1132)</f>
        <v>0</v>
      </c>
      <c r="O1134" s="678"/>
      <c r="P1134" s="678"/>
      <c r="Q1134" s="678"/>
      <c r="R1134" s="23"/>
      <c r="S1134" s="678">
        <f>SUM(S1124:V1132)</f>
        <v>0</v>
      </c>
      <c r="T1134" s="678"/>
      <c r="U1134" s="678"/>
      <c r="V1134" s="678"/>
      <c r="X1134" s="98" t="s">
        <v>237</v>
      </c>
      <c r="Y1134" s="678">
        <f>SUM(Y1124:AB1132)</f>
        <v>0</v>
      </c>
      <c r="Z1134" s="678"/>
      <c r="AA1134" s="678"/>
      <c r="AB1134" s="678"/>
      <c r="AD1134" s="702">
        <v>92059</v>
      </c>
      <c r="AE1134" s="703"/>
      <c r="AF1134" s="23"/>
      <c r="AG1134" s="23"/>
      <c r="AH1134" s="23"/>
      <c r="AI1134" s="23"/>
      <c r="AJ1134" s="23"/>
      <c r="AK1134" s="79"/>
      <c r="CT1134" s="7"/>
      <c r="CU1134" s="7"/>
      <c r="CV1134" s="7"/>
      <c r="CW1134" s="7"/>
      <c r="CX1134" s="7"/>
    </row>
    <row r="1135" spans="1:102" s="24" customFormat="1" ht="7.5" customHeight="1">
      <c r="A1135" s="90"/>
      <c r="B1135" s="107"/>
      <c r="C1135" s="23"/>
      <c r="D1135" s="23"/>
      <c r="E1135" s="23"/>
      <c r="F1135" s="23"/>
      <c r="G1135" s="23"/>
      <c r="H1135" s="23"/>
      <c r="I1135" s="383"/>
      <c r="J1135" s="383"/>
      <c r="K1135" s="383"/>
      <c r="L1135" s="383"/>
      <c r="M1135" s="23"/>
      <c r="N1135" s="98"/>
      <c r="O1135" s="383"/>
      <c r="P1135" s="383"/>
      <c r="Q1135" s="383"/>
      <c r="R1135" s="383"/>
      <c r="S1135" s="23"/>
      <c r="T1135" s="23"/>
      <c r="U1135" s="383"/>
      <c r="V1135" s="383"/>
      <c r="W1135" s="383"/>
      <c r="X1135" s="383"/>
      <c r="Y1135" s="23"/>
      <c r="Z1135" s="98"/>
      <c r="AA1135" s="383"/>
      <c r="AB1135" s="383"/>
      <c r="AC1135" s="383"/>
      <c r="AD1135" s="383"/>
      <c r="AE1135" s="23"/>
      <c r="AF1135" s="23"/>
      <c r="AG1135" s="23"/>
      <c r="AH1135" s="23"/>
      <c r="AI1135" s="23"/>
      <c r="AJ1135" s="23"/>
      <c r="AK1135" s="79"/>
      <c r="CT1135" s="7"/>
      <c r="CU1135" s="7"/>
      <c r="CV1135" s="7"/>
      <c r="CW1135" s="7"/>
      <c r="CX1135" s="7"/>
    </row>
    <row r="1136" spans="1:102" s="24" customFormat="1" ht="14.25">
      <c r="A1136" s="90" t="s">
        <v>136</v>
      </c>
      <c r="B1136" s="673" t="s">
        <v>519</v>
      </c>
      <c r="C1136" s="673"/>
      <c r="D1136" s="673"/>
      <c r="E1136" s="673"/>
      <c r="F1136" s="673"/>
      <c r="G1136" s="673"/>
      <c r="H1136" s="673"/>
      <c r="I1136" s="673"/>
      <c r="J1136" s="673"/>
      <c r="K1136" s="673"/>
      <c r="L1136" s="673"/>
      <c r="M1136" s="673"/>
      <c r="N1136" s="673"/>
      <c r="O1136" s="673"/>
      <c r="P1136" s="673"/>
      <c r="Q1136" s="673"/>
      <c r="R1136" s="673"/>
      <c r="S1136" s="673"/>
      <c r="T1136" s="673"/>
      <c r="U1136" s="673"/>
      <c r="V1136" s="673"/>
      <c r="W1136" s="673"/>
      <c r="X1136" s="673"/>
      <c r="Y1136" s="23"/>
      <c r="Z1136" s="23"/>
      <c r="AA1136" s="23"/>
      <c r="AB1136" s="23"/>
      <c r="AC1136" s="23"/>
      <c r="AD1136" s="23"/>
      <c r="AE1136" s="23"/>
      <c r="AF1136" s="23"/>
      <c r="AG1136" s="23"/>
      <c r="AH1136" s="23"/>
      <c r="AI1136" s="23"/>
      <c r="AJ1136" s="23"/>
      <c r="AK1136" s="79"/>
      <c r="CT1136" s="7"/>
      <c r="CU1136" s="7"/>
      <c r="CV1136" s="7"/>
      <c r="CW1136" s="7"/>
      <c r="CX1136" s="7"/>
    </row>
    <row r="1137" spans="1:102" s="24" customFormat="1" ht="14.25">
      <c r="A1137" s="90"/>
      <c r="B1137" s="673"/>
      <c r="C1137" s="673"/>
      <c r="D1137" s="673"/>
      <c r="E1137" s="673"/>
      <c r="F1137" s="673"/>
      <c r="G1137" s="673"/>
      <c r="H1137" s="673"/>
      <c r="I1137" s="673"/>
      <c r="J1137" s="673"/>
      <c r="K1137" s="673"/>
      <c r="L1137" s="673"/>
      <c r="M1137" s="673"/>
      <c r="N1137" s="673"/>
      <c r="O1137" s="673"/>
      <c r="P1137" s="673"/>
      <c r="Q1137" s="673"/>
      <c r="R1137" s="673"/>
      <c r="S1137" s="673"/>
      <c r="T1137" s="673"/>
      <c r="U1137" s="673"/>
      <c r="V1137" s="673"/>
      <c r="W1137" s="673"/>
      <c r="X1137" s="673"/>
      <c r="Y1137" s="23"/>
      <c r="Z1137" s="23"/>
      <c r="AA1137" s="23"/>
      <c r="AB1137" s="23"/>
      <c r="AC1137" s="23"/>
      <c r="AF1137" s="23"/>
      <c r="AG1137" s="23"/>
      <c r="AH1137" s="23"/>
      <c r="AI1137" s="23"/>
      <c r="AJ1137" s="23"/>
      <c r="AK1137" s="79"/>
      <c r="CT1137" s="7"/>
      <c r="CU1137" s="7"/>
      <c r="CV1137" s="7"/>
      <c r="CW1137" s="7"/>
      <c r="CX1137" s="7"/>
    </row>
    <row r="1138" spans="1:102" s="24" customFormat="1" ht="15" customHeight="1">
      <c r="A1138" s="90"/>
      <c r="B1138" s="673"/>
      <c r="C1138" s="673"/>
      <c r="D1138" s="673"/>
      <c r="E1138" s="673"/>
      <c r="F1138" s="673"/>
      <c r="G1138" s="673"/>
      <c r="H1138" s="673"/>
      <c r="I1138" s="673"/>
      <c r="J1138" s="673"/>
      <c r="K1138" s="673"/>
      <c r="L1138" s="673"/>
      <c r="M1138" s="673"/>
      <c r="N1138" s="673"/>
      <c r="O1138" s="673"/>
      <c r="P1138" s="673"/>
      <c r="Q1138" s="673"/>
      <c r="R1138" s="673"/>
      <c r="S1138" s="673"/>
      <c r="T1138" s="673"/>
      <c r="U1138" s="673"/>
      <c r="V1138" s="673"/>
      <c r="W1138" s="673"/>
      <c r="X1138" s="673"/>
      <c r="Y1138" s="23"/>
      <c r="Z1138" s="23"/>
      <c r="AA1138" s="23"/>
      <c r="AB1138" s="23"/>
      <c r="AC1138" s="23"/>
      <c r="AD1138" s="7"/>
      <c r="AE1138" s="7"/>
      <c r="AF1138" s="7"/>
      <c r="AG1138" s="7"/>
      <c r="AH1138" s="7"/>
      <c r="AI1138" s="7"/>
      <c r="AJ1138" s="7"/>
      <c r="AK1138" s="79"/>
      <c r="CT1138" s="7"/>
      <c r="CU1138" s="7"/>
      <c r="CV1138" s="7"/>
      <c r="CW1138" s="7"/>
      <c r="CX1138" s="7"/>
    </row>
    <row r="1139" spans="1:102" s="24" customFormat="1" ht="15" customHeight="1">
      <c r="A1139" s="25"/>
      <c r="B1139" s="673"/>
      <c r="C1139" s="673"/>
      <c r="D1139" s="673"/>
      <c r="E1139" s="673"/>
      <c r="F1139" s="673"/>
      <c r="G1139" s="673"/>
      <c r="H1139" s="673"/>
      <c r="I1139" s="673"/>
      <c r="J1139" s="673"/>
      <c r="K1139" s="673"/>
      <c r="L1139" s="673"/>
      <c r="M1139" s="673"/>
      <c r="N1139" s="673"/>
      <c r="O1139" s="673"/>
      <c r="P1139" s="673"/>
      <c r="Q1139" s="673"/>
      <c r="R1139" s="673"/>
      <c r="S1139" s="673"/>
      <c r="T1139" s="673"/>
      <c r="U1139" s="673"/>
      <c r="V1139" s="673"/>
      <c r="W1139" s="673"/>
      <c r="X1139" s="673"/>
      <c r="Y1139" s="23"/>
      <c r="Z1139" s="23"/>
      <c r="AA1139" s="23"/>
      <c r="AB1139" s="23"/>
      <c r="AC1139" s="23"/>
      <c r="AD1139" s="704">
        <v>9205</v>
      </c>
      <c r="AE1139" s="705"/>
      <c r="AF1139" s="23"/>
      <c r="AG1139" s="719">
        <f>+Y1134-N1134</f>
        <v>0</v>
      </c>
      <c r="AH1139" s="668"/>
      <c r="AI1139" s="668"/>
      <c r="AJ1139" s="668"/>
      <c r="AK1139" s="79"/>
      <c r="CT1139" s="7"/>
      <c r="CU1139" s="7"/>
      <c r="CV1139" s="7"/>
      <c r="CW1139" s="7"/>
      <c r="CX1139" s="7"/>
    </row>
    <row r="1140" spans="1:102" s="24" customFormat="1" ht="3.75" customHeight="1">
      <c r="A1140" s="161"/>
      <c r="B1140" s="84"/>
      <c r="C1140" s="84"/>
      <c r="D1140" s="84"/>
      <c r="E1140" s="84"/>
      <c r="F1140" s="84"/>
      <c r="G1140" s="84"/>
      <c r="H1140" s="84"/>
      <c r="I1140" s="84"/>
      <c r="J1140" s="84"/>
      <c r="K1140" s="84"/>
      <c r="L1140" s="84"/>
      <c r="M1140" s="84"/>
      <c r="N1140" s="84"/>
      <c r="O1140" s="84"/>
      <c r="P1140" s="84"/>
      <c r="Q1140" s="84"/>
      <c r="R1140" s="84"/>
      <c r="S1140" s="84"/>
      <c r="T1140" s="84"/>
      <c r="U1140" s="84"/>
      <c r="V1140" s="84"/>
      <c r="W1140" s="84"/>
      <c r="X1140" s="84"/>
      <c r="Y1140" s="84"/>
      <c r="Z1140" s="84"/>
      <c r="AA1140" s="84"/>
      <c r="AB1140" s="84"/>
      <c r="AC1140" s="84"/>
      <c r="AD1140" s="84"/>
      <c r="AE1140" s="84"/>
      <c r="AF1140" s="84"/>
      <c r="AG1140" s="84"/>
      <c r="AH1140" s="84"/>
      <c r="AI1140" s="84"/>
      <c r="AJ1140" s="84"/>
      <c r="AK1140" s="86"/>
      <c r="CT1140" s="7"/>
      <c r="CU1140" s="7"/>
      <c r="CV1140" s="7"/>
      <c r="CW1140" s="7"/>
      <c r="CX1140" s="7"/>
    </row>
    <row r="1141" spans="98:102" s="24" customFormat="1" ht="6" customHeight="1">
      <c r="CT1141" s="7"/>
      <c r="CU1141" s="7"/>
      <c r="CV1141" s="7"/>
      <c r="CW1141" s="7"/>
      <c r="CX1141" s="7"/>
    </row>
    <row r="1142" spans="1:102" s="24" customFormat="1" ht="15" customHeight="1">
      <c r="A1142" s="706" t="s">
        <v>520</v>
      </c>
      <c r="B1142" s="707"/>
      <c r="C1142" s="707"/>
      <c r="D1142" s="707"/>
      <c r="E1142" s="707"/>
      <c r="F1142" s="707"/>
      <c r="G1142" s="707"/>
      <c r="H1142" s="707"/>
      <c r="I1142" s="707"/>
      <c r="J1142" s="707"/>
      <c r="K1142" s="707"/>
      <c r="L1142" s="707"/>
      <c r="M1142" s="707"/>
      <c r="N1142" s="707"/>
      <c r="O1142" s="707"/>
      <c r="P1142" s="707"/>
      <c r="Q1142" s="707"/>
      <c r="R1142" s="707"/>
      <c r="S1142" s="707"/>
      <c r="T1142" s="707"/>
      <c r="U1142" s="707"/>
      <c r="V1142" s="707"/>
      <c r="W1142" s="707"/>
      <c r="X1142" s="707"/>
      <c r="Y1142" s="707"/>
      <c r="Z1142" s="707"/>
      <c r="AA1142" s="707"/>
      <c r="AB1142" s="707"/>
      <c r="AC1142" s="707"/>
      <c r="AD1142" s="707"/>
      <c r="AE1142" s="707"/>
      <c r="AF1142" s="707"/>
      <c r="AG1142" s="707"/>
      <c r="AH1142" s="707"/>
      <c r="AI1142" s="707"/>
      <c r="AJ1142" s="707"/>
      <c r="AK1142" s="708"/>
      <c r="CT1142" s="7"/>
      <c r="CU1142" s="7"/>
      <c r="CV1142" s="7"/>
      <c r="CW1142" s="7"/>
      <c r="CX1142" s="7"/>
    </row>
    <row r="1143" spans="1:102" s="24" customFormat="1" ht="15" customHeight="1">
      <c r="A1143" s="709"/>
      <c r="B1143" s="710"/>
      <c r="C1143" s="710"/>
      <c r="D1143" s="710"/>
      <c r="E1143" s="710"/>
      <c r="F1143" s="710"/>
      <c r="G1143" s="710"/>
      <c r="H1143" s="710"/>
      <c r="I1143" s="710"/>
      <c r="J1143" s="710"/>
      <c r="K1143" s="710"/>
      <c r="L1143" s="710"/>
      <c r="M1143" s="710"/>
      <c r="N1143" s="710"/>
      <c r="O1143" s="710"/>
      <c r="P1143" s="710"/>
      <c r="Q1143" s="710"/>
      <c r="R1143" s="710"/>
      <c r="S1143" s="710"/>
      <c r="T1143" s="710"/>
      <c r="U1143" s="710"/>
      <c r="V1143" s="710"/>
      <c r="W1143" s="710"/>
      <c r="X1143" s="710"/>
      <c r="Y1143" s="710"/>
      <c r="Z1143" s="710"/>
      <c r="AA1143" s="710"/>
      <c r="AB1143" s="710"/>
      <c r="AC1143" s="710"/>
      <c r="AD1143" s="710"/>
      <c r="AE1143" s="710"/>
      <c r="AF1143" s="710"/>
      <c r="AG1143" s="710"/>
      <c r="AH1143" s="710"/>
      <c r="AI1143" s="710"/>
      <c r="AJ1143" s="710"/>
      <c r="AK1143" s="711"/>
      <c r="CT1143" s="7"/>
      <c r="CU1143" s="7"/>
      <c r="CV1143" s="7"/>
      <c r="CW1143" s="7"/>
      <c r="CX1143" s="7"/>
    </row>
    <row r="1144" spans="1:102" s="24" customFormat="1" ht="15" customHeight="1">
      <c r="A1144" s="90" t="s">
        <v>137</v>
      </c>
      <c r="B1144" s="107" t="s">
        <v>521</v>
      </c>
      <c r="C1144" s="23"/>
      <c r="D1144" s="23"/>
      <c r="E1144" s="23"/>
      <c r="F1144" s="23"/>
      <c r="G1144" s="23"/>
      <c r="H1144" s="23"/>
      <c r="I1144" s="23"/>
      <c r="J1144" s="23"/>
      <c r="K1144" s="23"/>
      <c r="L1144" s="23"/>
      <c r="M1144" s="23"/>
      <c r="N1144" s="23"/>
      <c r="O1144" s="23"/>
      <c r="P1144" s="23"/>
      <c r="Q1144" s="23"/>
      <c r="R1144" s="23"/>
      <c r="S1144" s="23"/>
      <c r="T1144" s="23"/>
      <c r="U1144" s="23"/>
      <c r="V1144" s="23"/>
      <c r="W1144" s="23"/>
      <c r="X1144" s="23"/>
      <c r="Y1144" s="23"/>
      <c r="Z1144" s="23"/>
      <c r="AA1144" s="23"/>
      <c r="AB1144" s="23"/>
      <c r="AC1144" s="23"/>
      <c r="AD1144" s="686">
        <v>9210</v>
      </c>
      <c r="AE1144" s="687"/>
      <c r="AF1144" s="23"/>
      <c r="AG1144" s="719">
        <f>+AG1096+AG1139</f>
        <v>0</v>
      </c>
      <c r="AH1144" s="668"/>
      <c r="AI1144" s="668"/>
      <c r="AJ1144" s="668"/>
      <c r="AK1144" s="79"/>
      <c r="CT1144" s="7"/>
      <c r="CU1144" s="7"/>
      <c r="CV1144" s="7"/>
      <c r="CW1144" s="7"/>
      <c r="CX1144" s="7"/>
    </row>
    <row r="1145" spans="1:102" s="24" customFormat="1" ht="6" customHeight="1">
      <c r="A1145" s="83"/>
      <c r="B1145" s="84"/>
      <c r="C1145" s="84"/>
      <c r="D1145" s="84"/>
      <c r="E1145" s="84"/>
      <c r="F1145" s="84"/>
      <c r="G1145" s="84"/>
      <c r="H1145" s="84"/>
      <c r="I1145" s="84"/>
      <c r="J1145" s="84"/>
      <c r="K1145" s="84"/>
      <c r="L1145" s="84"/>
      <c r="M1145" s="84"/>
      <c r="N1145" s="84"/>
      <c r="O1145" s="84"/>
      <c r="P1145" s="84"/>
      <c r="Q1145" s="84"/>
      <c r="R1145" s="84"/>
      <c r="S1145" s="84"/>
      <c r="T1145" s="84"/>
      <c r="U1145" s="84"/>
      <c r="V1145" s="84"/>
      <c r="W1145" s="84"/>
      <c r="X1145" s="84"/>
      <c r="Y1145" s="84"/>
      <c r="Z1145" s="84"/>
      <c r="AA1145" s="84"/>
      <c r="AB1145" s="84"/>
      <c r="AC1145" s="84"/>
      <c r="AD1145" s="84"/>
      <c r="AE1145" s="84"/>
      <c r="AF1145" s="84"/>
      <c r="AG1145" s="84"/>
      <c r="AH1145" s="84"/>
      <c r="AI1145" s="84"/>
      <c r="AJ1145" s="84"/>
      <c r="AK1145" s="86"/>
      <c r="CT1145" s="7"/>
      <c r="CU1145" s="7"/>
      <c r="CV1145" s="7"/>
      <c r="CW1145" s="7"/>
      <c r="CX1145" s="7"/>
    </row>
    <row r="1146" spans="1:102" s="24" customFormat="1" ht="12.75" customHeight="1">
      <c r="A1146" s="23"/>
      <c r="B1146" s="23"/>
      <c r="C1146" s="23"/>
      <c r="D1146" s="23"/>
      <c r="E1146" s="23"/>
      <c r="F1146" s="23"/>
      <c r="G1146" s="23"/>
      <c r="H1146" s="23"/>
      <c r="I1146" s="23"/>
      <c r="J1146" s="23"/>
      <c r="K1146" s="23"/>
      <c r="L1146" s="23"/>
      <c r="M1146" s="23"/>
      <c r="N1146" s="23"/>
      <c r="O1146" s="23"/>
      <c r="P1146" s="23"/>
      <c r="Q1146" s="23"/>
      <c r="R1146" s="23"/>
      <c r="S1146" s="23"/>
      <c r="T1146" s="23"/>
      <c r="U1146" s="23"/>
      <c r="V1146" s="23"/>
      <c r="W1146" s="23"/>
      <c r="X1146" s="23"/>
      <c r="Y1146" s="23"/>
      <c r="Z1146" s="23"/>
      <c r="AA1146" s="23"/>
      <c r="AB1146" s="23"/>
      <c r="AC1146" s="23"/>
      <c r="AD1146" s="23"/>
      <c r="AE1146" s="23"/>
      <c r="AF1146" s="23"/>
      <c r="AG1146" s="23"/>
      <c r="AH1146" s="23"/>
      <c r="AI1146" s="23"/>
      <c r="AJ1146" s="23"/>
      <c r="AK1146" s="23"/>
      <c r="CT1146" s="7"/>
      <c r="CU1146" s="7"/>
      <c r="CV1146" s="7"/>
      <c r="CW1146" s="7"/>
      <c r="CX1146" s="7"/>
    </row>
    <row r="1147" spans="98:102" s="24" customFormat="1" ht="14.25">
      <c r="CT1147" s="7"/>
      <c r="CU1147" s="7"/>
      <c r="CV1147" s="7"/>
      <c r="CW1147" s="7"/>
      <c r="CX1147" s="7"/>
    </row>
    <row r="1148" spans="24:102" s="24" customFormat="1" ht="16.5" customHeight="1">
      <c r="X1148" s="157" t="s">
        <v>159</v>
      </c>
      <c r="AB1148" s="540"/>
      <c r="AC1148" s="540"/>
      <c r="AD1148" s="540"/>
      <c r="AE1148" s="540"/>
      <c r="AF1148" s="540"/>
      <c r="AG1148" s="540"/>
      <c r="AH1148" s="540"/>
      <c r="AI1148" s="540"/>
      <c r="AJ1148" s="540"/>
      <c r="AN1148" s="556" t="s">
        <v>65</v>
      </c>
      <c r="AO1148" s="557"/>
      <c r="AP1148" s="557"/>
      <c r="AQ1148" s="557"/>
      <c r="AR1148" s="558"/>
      <c r="CT1148" s="7"/>
      <c r="CU1148" s="7"/>
      <c r="CV1148" s="7"/>
      <c r="CW1148" s="7"/>
      <c r="CX1148" s="7"/>
    </row>
    <row r="1149" spans="98:102" s="24" customFormat="1" ht="6" customHeight="1">
      <c r="CT1149" s="7"/>
      <c r="CU1149" s="7"/>
      <c r="CV1149" s="7"/>
      <c r="CW1149" s="7"/>
      <c r="CX1149" s="7"/>
    </row>
    <row r="1150" spans="1:102" s="24" customFormat="1" ht="3.75" customHeight="1">
      <c r="A1150" s="32"/>
      <c r="S1150" s="32"/>
      <c r="X1150" s="65"/>
      <c r="Y1150" s="87"/>
      <c r="Z1150" s="87"/>
      <c r="AA1150" s="87"/>
      <c r="AB1150" s="87"/>
      <c r="AC1150" s="87"/>
      <c r="AD1150" s="87"/>
      <c r="AE1150" s="87"/>
      <c r="AF1150" s="87"/>
      <c r="AG1150" s="87"/>
      <c r="AH1150" s="87"/>
      <c r="AI1150" s="87"/>
      <c r="AJ1150" s="630" t="s">
        <v>522</v>
      </c>
      <c r="AK1150" s="631"/>
      <c r="CT1150" s="7"/>
      <c r="CU1150" s="7"/>
      <c r="CV1150" s="7"/>
      <c r="CW1150" s="7"/>
      <c r="CX1150" s="7"/>
    </row>
    <row r="1151" spans="1:102" s="24" customFormat="1" ht="18">
      <c r="A1151" s="667" t="s">
        <v>523</v>
      </c>
      <c r="B1151" s="667"/>
      <c r="C1151" s="667"/>
      <c r="D1151" s="667"/>
      <c r="E1151" s="667"/>
      <c r="F1151" s="667"/>
      <c r="G1151" s="667"/>
      <c r="H1151" s="667"/>
      <c r="I1151" s="667"/>
      <c r="J1151" s="667"/>
      <c r="K1151" s="667"/>
      <c r="L1151" s="667"/>
      <c r="M1151" s="667"/>
      <c r="N1151" s="667"/>
      <c r="O1151" s="667"/>
      <c r="P1151" s="667"/>
      <c r="Q1151" s="667"/>
      <c r="R1151" s="667"/>
      <c r="S1151" s="667"/>
      <c r="T1151" s="667"/>
      <c r="U1151" s="667"/>
      <c r="V1151" s="667"/>
      <c r="X1151" s="70" t="s">
        <v>69</v>
      </c>
      <c r="Y1151" s="23"/>
      <c r="Z1151" s="23"/>
      <c r="AA1151" s="23"/>
      <c r="AB1151" s="23"/>
      <c r="AC1151" s="23"/>
      <c r="AD1151" s="71">
        <v>2</v>
      </c>
      <c r="AE1151" s="71">
        <v>0</v>
      </c>
      <c r="AF1151" s="71">
        <v>0</v>
      </c>
      <c r="AG1151" s="72">
        <v>4</v>
      </c>
      <c r="AH1151" s="23"/>
      <c r="AI1151" s="23"/>
      <c r="AJ1151" s="712"/>
      <c r="AK1151" s="713"/>
      <c r="CT1151" s="7"/>
      <c r="CU1151" s="7"/>
      <c r="CV1151" s="7"/>
      <c r="CW1151" s="7"/>
      <c r="CX1151" s="7"/>
    </row>
    <row r="1152" spans="19:102" s="24" customFormat="1" ht="3.75" customHeight="1">
      <c r="S1152" s="32"/>
      <c r="X1152" s="70"/>
      <c r="Y1152" s="23"/>
      <c r="Z1152" s="23"/>
      <c r="AA1152" s="23"/>
      <c r="AB1152" s="23"/>
      <c r="AC1152" s="23"/>
      <c r="AD1152" s="23"/>
      <c r="AE1152" s="23"/>
      <c r="AF1152" s="23"/>
      <c r="AG1152" s="23"/>
      <c r="AH1152" s="23"/>
      <c r="AI1152" s="23"/>
      <c r="AJ1152" s="632"/>
      <c r="AK1152" s="633"/>
      <c r="CT1152" s="7"/>
      <c r="CU1152" s="7"/>
      <c r="CV1152" s="7"/>
      <c r="CW1152" s="7"/>
      <c r="CX1152" s="7"/>
    </row>
    <row r="1153" spans="1:102" s="24" customFormat="1" ht="18" customHeight="1">
      <c r="A1153" s="714" t="s">
        <v>138</v>
      </c>
      <c r="B1153" s="714"/>
      <c r="C1153" s="714"/>
      <c r="D1153" s="714"/>
      <c r="E1153" s="714"/>
      <c r="F1153" s="714"/>
      <c r="G1153" s="714"/>
      <c r="H1153" s="714"/>
      <c r="I1153" s="714"/>
      <c r="J1153" s="714"/>
      <c r="K1153" s="714"/>
      <c r="L1153" s="714"/>
      <c r="M1153" s="714"/>
      <c r="N1153" s="714"/>
      <c r="O1153" s="714"/>
      <c r="P1153" s="714"/>
      <c r="Q1153" s="714"/>
      <c r="R1153" s="714"/>
      <c r="S1153" s="714"/>
      <c r="T1153" s="714"/>
      <c r="U1153" s="714"/>
      <c r="V1153" s="714"/>
      <c r="X1153" s="70" t="s">
        <v>71</v>
      </c>
      <c r="Y1153" s="23"/>
      <c r="Z1153" s="23"/>
      <c r="AA1153" s="23"/>
      <c r="AB1153" s="23"/>
      <c r="AC1153" s="23"/>
      <c r="AD1153" s="23"/>
      <c r="AE1153" s="23"/>
      <c r="AF1153" s="7"/>
      <c r="AG1153" s="668">
        <f>AG1065</f>
        <v>0</v>
      </c>
      <c r="AH1153" s="668"/>
      <c r="AI1153" s="668"/>
      <c r="AJ1153" s="23"/>
      <c r="AK1153" s="79"/>
      <c r="AP1153" s="7"/>
      <c r="AQ1153" s="7"/>
      <c r="AR1153" s="7"/>
      <c r="CT1153" s="7"/>
      <c r="CU1153" s="7"/>
      <c r="CV1153" s="7"/>
      <c r="CW1153" s="7"/>
      <c r="CX1153" s="7"/>
    </row>
    <row r="1154" spans="24:102" s="24" customFormat="1" ht="18" customHeight="1">
      <c r="X1154" s="70" t="s">
        <v>20</v>
      </c>
      <c r="Y1154" s="23"/>
      <c r="Z1154" s="23"/>
      <c r="AA1154" s="23"/>
      <c r="AB1154" s="23"/>
      <c r="AC1154" s="23"/>
      <c r="AD1154" s="23"/>
      <c r="AE1154" s="23"/>
      <c r="AF1154" s="7"/>
      <c r="AG1154" s="668" t="str">
        <f>AG1066</f>
        <v>.</v>
      </c>
      <c r="AH1154" s="668"/>
      <c r="AI1154" s="668"/>
      <c r="AJ1154" s="23"/>
      <c r="AK1154" s="79"/>
      <c r="AP1154" s="7"/>
      <c r="AQ1154" s="7"/>
      <c r="AR1154" s="7"/>
      <c r="CT1154" s="7"/>
      <c r="CU1154" s="7"/>
      <c r="CV1154" s="7"/>
      <c r="CW1154" s="7"/>
      <c r="CX1154" s="7"/>
    </row>
    <row r="1155" spans="1:105" s="24" customFormat="1" ht="18" customHeight="1">
      <c r="A1155" s="32"/>
      <c r="S1155" s="32"/>
      <c r="X1155" s="70" t="s">
        <v>168</v>
      </c>
      <c r="Y1155" s="23"/>
      <c r="Z1155" s="23"/>
      <c r="AA1155" s="23"/>
      <c r="AB1155" s="7"/>
      <c r="AC1155" s="668" t="str">
        <f>AC1067</f>
        <v>.</v>
      </c>
      <c r="AD1155" s="668"/>
      <c r="AE1155" s="668"/>
      <c r="AF1155" s="668"/>
      <c r="AG1155" s="668"/>
      <c r="AH1155" s="668"/>
      <c r="AI1155" s="668"/>
      <c r="AJ1155" s="23"/>
      <c r="AK1155" s="79"/>
      <c r="AO1155" s="7"/>
      <c r="AP1155" s="7"/>
      <c r="AQ1155" s="7"/>
      <c r="AR1155" s="7"/>
      <c r="CT1155" s="7"/>
      <c r="CU1155" s="7"/>
      <c r="CV1155" s="7"/>
      <c r="CW1155" s="7"/>
      <c r="CX1155" s="7"/>
      <c r="CY1155" s="7"/>
      <c r="CZ1155" s="7"/>
      <c r="DA1155" s="7"/>
    </row>
    <row r="1156" spans="1:105" s="24" customFormat="1" ht="18" customHeight="1">
      <c r="A1156" s="147" t="s">
        <v>74</v>
      </c>
      <c r="S1156" s="32"/>
      <c r="X1156" s="74" t="s">
        <v>329</v>
      </c>
      <c r="Y1156" s="23"/>
      <c r="Z1156" s="23"/>
      <c r="AA1156" s="23"/>
      <c r="AB1156" s="7"/>
      <c r="AC1156" s="668" t="str">
        <f>AC1068</f>
        <v>.</v>
      </c>
      <c r="AD1156" s="668"/>
      <c r="AE1156" s="668"/>
      <c r="AF1156" s="668"/>
      <c r="AG1156" s="668"/>
      <c r="AH1156" s="668"/>
      <c r="AI1156" s="668"/>
      <c r="AJ1156" s="23"/>
      <c r="AK1156" s="79"/>
      <c r="AO1156" s="7"/>
      <c r="AP1156" s="7"/>
      <c r="AQ1156" s="7"/>
      <c r="AR1156" s="7"/>
      <c r="CT1156" s="7"/>
      <c r="CU1156" s="7"/>
      <c r="CV1156" s="7"/>
      <c r="CW1156" s="7"/>
      <c r="CX1156" s="7"/>
      <c r="CY1156" s="7"/>
      <c r="CZ1156" s="7"/>
      <c r="DA1156" s="7"/>
    </row>
    <row r="1157" spans="1:102" s="24" customFormat="1" ht="3.75" customHeight="1">
      <c r="A1157" s="147"/>
      <c r="S1157" s="32"/>
      <c r="X1157" s="83"/>
      <c r="Y1157" s="84"/>
      <c r="Z1157" s="84"/>
      <c r="AA1157" s="144"/>
      <c r="AB1157" s="144"/>
      <c r="AC1157" s="144"/>
      <c r="AD1157" s="144"/>
      <c r="AE1157" s="144"/>
      <c r="AF1157" s="144"/>
      <c r="AG1157" s="144"/>
      <c r="AH1157" s="148"/>
      <c r="AI1157" s="84"/>
      <c r="AJ1157" s="84"/>
      <c r="AK1157" s="86"/>
      <c r="CT1157" s="7"/>
      <c r="CU1157" s="7"/>
      <c r="CV1157" s="7"/>
      <c r="CW1157" s="7"/>
      <c r="CX1157" s="7"/>
    </row>
    <row r="1158" spans="98:102" s="24" customFormat="1" ht="3.75" customHeight="1">
      <c r="CT1158" s="7"/>
      <c r="CU1158" s="7"/>
      <c r="CV1158" s="7"/>
      <c r="CW1158" s="7"/>
      <c r="CX1158" s="7"/>
    </row>
    <row r="1159" spans="1:102" s="24" customFormat="1" ht="14.25">
      <c r="A1159" s="253"/>
      <c r="B1159" s="254" t="s">
        <v>231</v>
      </c>
      <c r="C1159" s="252"/>
      <c r="D1159" s="252"/>
      <c r="E1159" s="252"/>
      <c r="F1159" s="252"/>
      <c r="G1159" s="252"/>
      <c r="H1159" s="252"/>
      <c r="I1159" s="252"/>
      <c r="J1159" s="252"/>
      <c r="K1159" s="252"/>
      <c r="L1159" s="252"/>
      <c r="M1159" s="252"/>
      <c r="N1159" s="252"/>
      <c r="O1159" s="252"/>
      <c r="P1159" s="252"/>
      <c r="Q1159" s="252"/>
      <c r="R1159" s="252"/>
      <c r="S1159" s="252"/>
      <c r="T1159" s="252"/>
      <c r="U1159" s="375"/>
      <c r="V1159" s="375"/>
      <c r="W1159" s="252"/>
      <c r="X1159" s="252"/>
      <c r="Y1159" s="699" t="s">
        <v>232</v>
      </c>
      <c r="Z1159" s="699"/>
      <c r="AA1159" s="375"/>
      <c r="AB1159" s="699" t="s">
        <v>277</v>
      </c>
      <c r="AC1159" s="699"/>
      <c r="AD1159" s="699"/>
      <c r="AE1159" s="699"/>
      <c r="AF1159" s="252"/>
      <c r="AG1159" s="699" t="s">
        <v>277</v>
      </c>
      <c r="AH1159" s="699"/>
      <c r="AI1159" s="699"/>
      <c r="AJ1159" s="699"/>
      <c r="AK1159" s="258"/>
      <c r="AO1159" s="7"/>
      <c r="AP1159" s="7"/>
      <c r="AQ1159" s="7"/>
      <c r="AR1159" s="7"/>
      <c r="CT1159" s="7"/>
      <c r="CU1159" s="7"/>
      <c r="CV1159" s="7"/>
      <c r="CW1159" s="7"/>
      <c r="CX1159" s="7"/>
    </row>
    <row r="1160" spans="1:102" s="24" customFormat="1" ht="3.75" customHeight="1">
      <c r="A1160" s="32"/>
      <c r="CT1160" s="7"/>
      <c r="CU1160" s="7"/>
      <c r="CV1160" s="7"/>
      <c r="CW1160" s="7"/>
      <c r="CX1160" s="7"/>
    </row>
    <row r="1161" spans="1:102" s="24" customFormat="1" ht="14.25">
      <c r="A1161" s="534" t="s">
        <v>524</v>
      </c>
      <c r="B1161" s="535"/>
      <c r="C1161" s="535"/>
      <c r="D1161" s="535"/>
      <c r="E1161" s="535"/>
      <c r="F1161" s="535"/>
      <c r="G1161" s="535"/>
      <c r="H1161" s="535"/>
      <c r="I1161" s="535"/>
      <c r="J1161" s="535"/>
      <c r="K1161" s="535"/>
      <c r="L1161" s="535"/>
      <c r="M1161" s="535"/>
      <c r="N1161" s="535"/>
      <c r="O1161" s="535"/>
      <c r="P1161" s="535"/>
      <c r="Q1161" s="535"/>
      <c r="R1161" s="535"/>
      <c r="S1161" s="535"/>
      <c r="T1161" s="535"/>
      <c r="U1161" s="535"/>
      <c r="V1161" s="535"/>
      <c r="W1161" s="535"/>
      <c r="X1161" s="535"/>
      <c r="Y1161" s="535"/>
      <c r="Z1161" s="535"/>
      <c r="AA1161" s="535"/>
      <c r="AB1161" s="535"/>
      <c r="AC1161" s="535"/>
      <c r="AD1161" s="535"/>
      <c r="AE1161" s="535"/>
      <c r="AF1161" s="535"/>
      <c r="AG1161" s="535"/>
      <c r="AH1161" s="535"/>
      <c r="AI1161" s="535"/>
      <c r="AJ1161" s="535"/>
      <c r="AK1161" s="536"/>
      <c r="CT1161" s="7"/>
      <c r="CU1161" s="7"/>
      <c r="CV1161" s="7"/>
      <c r="CW1161" s="7"/>
      <c r="CX1161" s="7"/>
    </row>
    <row r="1162" spans="1:102" s="24" customFormat="1" ht="15" customHeight="1">
      <c r="A1162" s="90" t="s">
        <v>78</v>
      </c>
      <c r="B1162" s="23" t="s">
        <v>525</v>
      </c>
      <c r="C1162" s="23"/>
      <c r="D1162" s="23"/>
      <c r="E1162" s="23"/>
      <c r="F1162" s="23"/>
      <c r="G1162" s="23"/>
      <c r="H1162" s="23"/>
      <c r="I1162" s="23"/>
      <c r="J1162" s="23"/>
      <c r="K1162" s="23"/>
      <c r="L1162" s="23"/>
      <c r="M1162" s="23"/>
      <c r="N1162" s="98" t="s">
        <v>116</v>
      </c>
      <c r="Q1162" s="23"/>
      <c r="R1162" s="23"/>
      <c r="S1162" s="23"/>
      <c r="T1162" s="23"/>
      <c r="U1162" s="23"/>
      <c r="V1162" s="23"/>
      <c r="W1162" s="456" t="str">
        <f>IF(AG1162&lt;&gt;0,"ü"," ")</f>
        <v> </v>
      </c>
      <c r="X1162" s="23"/>
      <c r="Y1162" s="654">
        <v>94611</v>
      </c>
      <c r="Z1162" s="656"/>
      <c r="AA1162" s="7"/>
      <c r="AB1162" s="690"/>
      <c r="AC1162" s="690"/>
      <c r="AD1162" s="690"/>
      <c r="AE1162" s="690"/>
      <c r="AF1162" s="48"/>
      <c r="AG1162" s="582"/>
      <c r="AH1162" s="582"/>
      <c r="AI1162" s="582"/>
      <c r="AJ1162" s="582"/>
      <c r="AK1162" s="79"/>
      <c r="CT1162" s="7"/>
      <c r="CU1162" s="7"/>
      <c r="CV1162" s="7"/>
      <c r="CW1162" s="7"/>
      <c r="CX1162" s="7"/>
    </row>
    <row r="1163" spans="1:102" s="24" customFormat="1" ht="6.75" customHeight="1">
      <c r="A1163" s="90"/>
      <c r="B1163" s="23"/>
      <c r="C1163" s="23"/>
      <c r="D1163" s="23"/>
      <c r="E1163" s="23"/>
      <c r="F1163" s="23"/>
      <c r="G1163" s="23"/>
      <c r="H1163" s="23"/>
      <c r="I1163" s="23"/>
      <c r="J1163" s="23"/>
      <c r="K1163" s="23"/>
      <c r="L1163" s="23"/>
      <c r="M1163" s="23"/>
      <c r="N1163" s="98"/>
      <c r="Q1163" s="23"/>
      <c r="R1163" s="23"/>
      <c r="S1163" s="23"/>
      <c r="T1163" s="23"/>
      <c r="U1163" s="23"/>
      <c r="V1163" s="23"/>
      <c r="W1163" s="23"/>
      <c r="X1163" s="23"/>
      <c r="Y1163" s="48"/>
      <c r="Z1163" s="48"/>
      <c r="AA1163" s="7"/>
      <c r="AB1163" s="745" t="s">
        <v>526</v>
      </c>
      <c r="AC1163" s="745"/>
      <c r="AD1163" s="745"/>
      <c r="AE1163" s="745"/>
      <c r="AF1163" s="48"/>
      <c r="AG1163" s="384"/>
      <c r="AH1163" s="384"/>
      <c r="AI1163" s="384"/>
      <c r="AJ1163" s="384"/>
      <c r="AK1163" s="79"/>
      <c r="CT1163" s="7"/>
      <c r="CU1163" s="7"/>
      <c r="CV1163" s="7"/>
      <c r="CW1163" s="7"/>
      <c r="CX1163" s="7"/>
    </row>
    <row r="1164" spans="1:102" s="24" customFormat="1" ht="15" customHeight="1">
      <c r="A1164" s="90" t="s">
        <v>81</v>
      </c>
      <c r="B1164" s="23" t="s">
        <v>527</v>
      </c>
      <c r="C1164" s="23"/>
      <c r="D1164" s="23"/>
      <c r="E1164" s="23"/>
      <c r="F1164" s="23"/>
      <c r="G1164" s="23"/>
      <c r="H1164" s="23"/>
      <c r="I1164" s="23"/>
      <c r="J1164" s="23"/>
      <c r="K1164" s="23"/>
      <c r="L1164" s="23"/>
      <c r="M1164" s="23"/>
      <c r="N1164" s="98" t="s">
        <v>116</v>
      </c>
      <c r="Q1164" s="23"/>
      <c r="R1164" s="23"/>
      <c r="S1164" s="23"/>
      <c r="T1164" s="23"/>
      <c r="U1164" s="23"/>
      <c r="V1164" s="23"/>
      <c r="W1164" s="456" t="str">
        <f>IF(AG1164&lt;&gt;0,"ü"," ")</f>
        <v> </v>
      </c>
      <c r="X1164" s="23"/>
      <c r="Y1164" s="654">
        <v>94612</v>
      </c>
      <c r="Z1164" s="656"/>
      <c r="AA1164" s="7"/>
      <c r="AB1164" s="690"/>
      <c r="AC1164" s="690"/>
      <c r="AD1164" s="690"/>
      <c r="AE1164" s="690"/>
      <c r="AF1164" s="48"/>
      <c r="AG1164" s="582"/>
      <c r="AH1164" s="582"/>
      <c r="AI1164" s="582"/>
      <c r="AJ1164" s="582"/>
      <c r="AK1164" s="79"/>
      <c r="CT1164" s="7"/>
      <c r="CU1164" s="7"/>
      <c r="CV1164" s="7"/>
      <c r="CW1164" s="7"/>
      <c r="CX1164" s="7"/>
    </row>
    <row r="1165" spans="1:102" s="24" customFormat="1" ht="6.75" customHeight="1">
      <c r="A1165" s="90"/>
      <c r="B1165" s="23"/>
      <c r="C1165" s="23"/>
      <c r="D1165" s="23"/>
      <c r="E1165" s="23"/>
      <c r="F1165" s="23"/>
      <c r="G1165" s="23"/>
      <c r="H1165" s="23"/>
      <c r="I1165" s="23"/>
      <c r="J1165" s="23"/>
      <c r="K1165" s="23"/>
      <c r="L1165" s="23"/>
      <c r="M1165" s="23"/>
      <c r="N1165" s="98"/>
      <c r="Q1165" s="23"/>
      <c r="R1165" s="23"/>
      <c r="S1165" s="23"/>
      <c r="T1165" s="23"/>
      <c r="U1165" s="23"/>
      <c r="V1165" s="23"/>
      <c r="W1165" s="23"/>
      <c r="X1165" s="23"/>
      <c r="Y1165" s="48"/>
      <c r="Z1165" s="48"/>
      <c r="AA1165" s="7"/>
      <c r="AB1165" s="745" t="s">
        <v>526</v>
      </c>
      <c r="AC1165" s="745"/>
      <c r="AD1165" s="745"/>
      <c r="AE1165" s="745"/>
      <c r="AF1165" s="48"/>
      <c r="AG1165" s="384"/>
      <c r="AH1165" s="384"/>
      <c r="AI1165" s="384"/>
      <c r="AJ1165" s="384"/>
      <c r="AK1165" s="79"/>
      <c r="CT1165" s="7"/>
      <c r="CU1165" s="7"/>
      <c r="CV1165" s="7"/>
      <c r="CW1165" s="7"/>
      <c r="CX1165" s="7"/>
    </row>
    <row r="1166" spans="1:102" s="24" customFormat="1" ht="15" customHeight="1">
      <c r="A1166" s="90" t="s">
        <v>84</v>
      </c>
      <c r="B1166" s="23" t="s">
        <v>528</v>
      </c>
      <c r="C1166" s="23"/>
      <c r="D1166" s="23"/>
      <c r="E1166" s="23"/>
      <c r="F1166" s="23"/>
      <c r="G1166" s="23"/>
      <c r="H1166" s="23"/>
      <c r="I1166" s="23"/>
      <c r="J1166" s="23"/>
      <c r="K1166" s="23"/>
      <c r="L1166" s="23"/>
      <c r="M1166" s="23"/>
      <c r="N1166" s="98" t="s">
        <v>116</v>
      </c>
      <c r="Q1166" s="23"/>
      <c r="R1166" s="23"/>
      <c r="S1166" s="23"/>
      <c r="T1166" s="23"/>
      <c r="U1166" s="23"/>
      <c r="V1166" s="23"/>
      <c r="W1166" s="456" t="str">
        <f>IF(AG1166&lt;&gt;0,"ü"," ")</f>
        <v> </v>
      </c>
      <c r="X1166" s="23"/>
      <c r="Y1166" s="654">
        <v>94613</v>
      </c>
      <c r="Z1166" s="656"/>
      <c r="AA1166" s="7"/>
      <c r="AB1166" s="690"/>
      <c r="AC1166" s="690"/>
      <c r="AD1166" s="690"/>
      <c r="AE1166" s="690"/>
      <c r="AF1166" s="48"/>
      <c r="AG1166" s="582"/>
      <c r="AH1166" s="582"/>
      <c r="AI1166" s="582"/>
      <c r="AJ1166" s="582"/>
      <c r="AK1166" s="79"/>
      <c r="CT1166" s="7"/>
      <c r="CU1166" s="7"/>
      <c r="CV1166" s="7"/>
      <c r="CW1166" s="7"/>
      <c r="CX1166" s="7"/>
    </row>
    <row r="1167" spans="1:102" s="24" customFormat="1" ht="6.75" customHeight="1">
      <c r="A1167" s="90"/>
      <c r="B1167" s="23"/>
      <c r="C1167" s="23"/>
      <c r="D1167" s="23"/>
      <c r="E1167" s="23"/>
      <c r="F1167" s="23"/>
      <c r="G1167" s="23"/>
      <c r="H1167" s="23"/>
      <c r="I1167" s="23"/>
      <c r="J1167" s="23"/>
      <c r="K1167" s="23"/>
      <c r="L1167" s="23"/>
      <c r="M1167" s="23"/>
      <c r="N1167" s="98"/>
      <c r="Q1167" s="23"/>
      <c r="R1167" s="23"/>
      <c r="S1167" s="23"/>
      <c r="T1167" s="23"/>
      <c r="U1167" s="23"/>
      <c r="V1167" s="23"/>
      <c r="W1167" s="23"/>
      <c r="X1167" s="23"/>
      <c r="Y1167" s="48"/>
      <c r="Z1167" s="48"/>
      <c r="AA1167" s="7"/>
      <c r="AB1167" s="745" t="s">
        <v>526</v>
      </c>
      <c r="AC1167" s="745"/>
      <c r="AD1167" s="745"/>
      <c r="AE1167" s="745"/>
      <c r="AF1167" s="48"/>
      <c r="AG1167" s="384"/>
      <c r="AH1167" s="384"/>
      <c r="AI1167" s="384"/>
      <c r="AJ1167" s="384"/>
      <c r="AK1167" s="79"/>
      <c r="CT1167" s="7"/>
      <c r="CU1167" s="7"/>
      <c r="CV1167" s="7"/>
      <c r="CW1167" s="7"/>
      <c r="CX1167" s="7"/>
    </row>
    <row r="1168" spans="1:102" s="24" customFormat="1" ht="15" customHeight="1">
      <c r="A1168" s="90" t="s">
        <v>85</v>
      </c>
      <c r="B1168" s="23" t="s">
        <v>529</v>
      </c>
      <c r="C1168" s="23"/>
      <c r="D1168" s="23"/>
      <c r="E1168" s="23"/>
      <c r="F1168" s="23"/>
      <c r="G1168" s="23"/>
      <c r="H1168" s="23"/>
      <c r="I1168" s="23"/>
      <c r="J1168" s="23"/>
      <c r="K1168" s="23"/>
      <c r="L1168" s="23"/>
      <c r="M1168" s="23"/>
      <c r="N1168" s="98" t="s">
        <v>116</v>
      </c>
      <c r="Q1168" s="23"/>
      <c r="R1168" s="23"/>
      <c r="S1168" s="23"/>
      <c r="T1168" s="23"/>
      <c r="U1168" s="23"/>
      <c r="V1168" s="23"/>
      <c r="W1168" s="456" t="str">
        <f>IF(AG1168&lt;&gt;0,"ü"," ")</f>
        <v> </v>
      </c>
      <c r="X1168" s="23"/>
      <c r="Y1168" s="654">
        <v>94614</v>
      </c>
      <c r="Z1168" s="656"/>
      <c r="AA1168" s="7"/>
      <c r="AB1168" s="690"/>
      <c r="AC1168" s="690"/>
      <c r="AD1168" s="690"/>
      <c r="AE1168" s="690"/>
      <c r="AF1168" s="48"/>
      <c r="AG1168" s="582"/>
      <c r="AH1168" s="582"/>
      <c r="AI1168" s="582"/>
      <c r="AJ1168" s="582"/>
      <c r="AK1168" s="79"/>
      <c r="CT1168" s="7"/>
      <c r="CU1168" s="7"/>
      <c r="CV1168" s="7"/>
      <c r="CW1168" s="7"/>
      <c r="CX1168" s="7"/>
    </row>
    <row r="1169" spans="1:102" s="24" customFormat="1" ht="6.75" customHeight="1">
      <c r="A1169" s="90"/>
      <c r="B1169" s="23"/>
      <c r="C1169" s="23"/>
      <c r="D1169" s="23"/>
      <c r="E1169" s="23"/>
      <c r="F1169" s="23"/>
      <c r="G1169" s="23"/>
      <c r="H1169" s="23"/>
      <c r="I1169" s="23"/>
      <c r="J1169" s="23"/>
      <c r="K1169" s="23"/>
      <c r="L1169" s="23"/>
      <c r="M1169" s="23"/>
      <c r="N1169" s="23"/>
      <c r="O1169" s="23"/>
      <c r="P1169" s="98"/>
      <c r="Q1169" s="23"/>
      <c r="R1169" s="23"/>
      <c r="S1169" s="23"/>
      <c r="T1169" s="23"/>
      <c r="U1169" s="23"/>
      <c r="V1169" s="23"/>
      <c r="W1169" s="23"/>
      <c r="X1169" s="23"/>
      <c r="Y1169" s="48"/>
      <c r="Z1169" s="48"/>
      <c r="AA1169" s="385"/>
      <c r="AB1169" s="745" t="s">
        <v>526</v>
      </c>
      <c r="AC1169" s="745"/>
      <c r="AD1169" s="745"/>
      <c r="AE1169" s="745"/>
      <c r="AF1169" s="48"/>
      <c r="AG1169" s="48"/>
      <c r="AH1169" s="48"/>
      <c r="AI1169" s="48"/>
      <c r="AJ1169" s="48"/>
      <c r="AK1169" s="79"/>
      <c r="CT1169" s="7"/>
      <c r="CU1169" s="7"/>
      <c r="CV1169" s="7"/>
      <c r="CW1169" s="7"/>
      <c r="CX1169" s="7"/>
    </row>
    <row r="1170" spans="1:102" s="24" customFormat="1" ht="15.75" customHeight="1">
      <c r="A1170" s="378" t="s">
        <v>88</v>
      </c>
      <c r="B1170" s="106" t="s">
        <v>649</v>
      </c>
      <c r="C1170" s="379"/>
      <c r="D1170" s="379"/>
      <c r="E1170" s="379"/>
      <c r="F1170" s="386"/>
      <c r="G1170" s="379"/>
      <c r="H1170" s="379"/>
      <c r="I1170" s="379"/>
      <c r="J1170" s="379"/>
      <c r="K1170" s="379"/>
      <c r="L1170" s="379"/>
      <c r="M1170" s="379"/>
      <c r="N1170" s="379"/>
      <c r="O1170" s="379"/>
      <c r="P1170" s="379"/>
      <c r="Q1170" s="379"/>
      <c r="R1170" s="379"/>
      <c r="S1170" s="379"/>
      <c r="T1170" s="379"/>
      <c r="U1170" s="379"/>
      <c r="V1170" s="379"/>
      <c r="W1170" s="379"/>
      <c r="X1170" s="379"/>
      <c r="Y1170" s="688">
        <v>9461</v>
      </c>
      <c r="Z1170" s="689"/>
      <c r="AA1170" s="387"/>
      <c r="AB1170" s="379"/>
      <c r="AC1170" s="379"/>
      <c r="AD1170" s="379"/>
      <c r="AE1170" s="379"/>
      <c r="AG1170" s="684">
        <f>SUM(AG1162:AJ1168)</f>
        <v>0</v>
      </c>
      <c r="AH1170" s="684"/>
      <c r="AI1170" s="684"/>
      <c r="AJ1170" s="684"/>
      <c r="AK1170" s="79"/>
      <c r="CT1170" s="7"/>
      <c r="CU1170" s="7"/>
      <c r="CV1170" s="7"/>
      <c r="CW1170" s="7"/>
      <c r="CX1170" s="7"/>
    </row>
    <row r="1171" spans="1:102" s="24" customFormat="1" ht="3.75" customHeight="1">
      <c r="A1171" s="160"/>
      <c r="B1171" s="84"/>
      <c r="C1171" s="84"/>
      <c r="D1171" s="84"/>
      <c r="E1171" s="84"/>
      <c r="F1171" s="388"/>
      <c r="G1171" s="84"/>
      <c r="H1171" s="84"/>
      <c r="I1171" s="84"/>
      <c r="J1171" s="84"/>
      <c r="K1171" s="84"/>
      <c r="L1171" s="84"/>
      <c r="M1171" s="84"/>
      <c r="N1171" s="84"/>
      <c r="O1171" s="84"/>
      <c r="P1171" s="84"/>
      <c r="Q1171" s="84"/>
      <c r="R1171" s="84"/>
      <c r="S1171" s="84"/>
      <c r="T1171" s="84"/>
      <c r="U1171" s="84"/>
      <c r="V1171" s="84"/>
      <c r="W1171" s="84"/>
      <c r="X1171" s="84"/>
      <c r="Y1171" s="84"/>
      <c r="Z1171" s="84"/>
      <c r="AA1171" s="84"/>
      <c r="AB1171" s="84"/>
      <c r="AC1171" s="84"/>
      <c r="AD1171" s="84"/>
      <c r="AE1171" s="84"/>
      <c r="AF1171" s="84"/>
      <c r="AG1171" s="84"/>
      <c r="AH1171" s="84"/>
      <c r="AI1171" s="84"/>
      <c r="AJ1171" s="84"/>
      <c r="AK1171" s="86"/>
      <c r="CT1171" s="7"/>
      <c r="CU1171" s="7"/>
      <c r="CV1171" s="7"/>
      <c r="CW1171" s="7"/>
      <c r="CX1171" s="7"/>
    </row>
    <row r="1172" spans="1:102" s="24" customFormat="1" ht="6" customHeight="1">
      <c r="A1172" s="27"/>
      <c r="CT1172" s="7"/>
      <c r="CU1172" s="7"/>
      <c r="CV1172" s="7"/>
      <c r="CW1172" s="7"/>
      <c r="CX1172" s="7"/>
    </row>
    <row r="1173" spans="1:102" s="24" customFormat="1" ht="14.25">
      <c r="A1173" s="534" t="s">
        <v>530</v>
      </c>
      <c r="B1173" s="535"/>
      <c r="C1173" s="535"/>
      <c r="D1173" s="535"/>
      <c r="E1173" s="535"/>
      <c r="F1173" s="535"/>
      <c r="G1173" s="535"/>
      <c r="H1173" s="535"/>
      <c r="I1173" s="535"/>
      <c r="J1173" s="535"/>
      <c r="K1173" s="535"/>
      <c r="L1173" s="535"/>
      <c r="M1173" s="535"/>
      <c r="N1173" s="535"/>
      <c r="O1173" s="535"/>
      <c r="P1173" s="535"/>
      <c r="Q1173" s="535"/>
      <c r="R1173" s="535"/>
      <c r="S1173" s="535"/>
      <c r="T1173" s="535"/>
      <c r="U1173" s="535"/>
      <c r="V1173" s="535"/>
      <c r="W1173" s="535"/>
      <c r="X1173" s="535"/>
      <c r="Y1173" s="535"/>
      <c r="Z1173" s="535"/>
      <c r="AA1173" s="535"/>
      <c r="AB1173" s="535"/>
      <c r="AC1173" s="535"/>
      <c r="AD1173" s="535"/>
      <c r="AE1173" s="535"/>
      <c r="AF1173" s="535"/>
      <c r="AG1173" s="535"/>
      <c r="AH1173" s="535"/>
      <c r="AI1173" s="535"/>
      <c r="AJ1173" s="535"/>
      <c r="AK1173" s="536"/>
      <c r="CT1173" s="7"/>
      <c r="CU1173" s="7"/>
      <c r="CV1173" s="7"/>
      <c r="CW1173" s="7"/>
      <c r="CX1173" s="7"/>
    </row>
    <row r="1174" spans="1:102" s="24" customFormat="1" ht="14.25">
      <c r="A1174" s="681" t="s">
        <v>531</v>
      </c>
      <c r="B1174" s="682"/>
      <c r="C1174" s="682"/>
      <c r="D1174" s="682"/>
      <c r="E1174" s="682"/>
      <c r="F1174" s="682"/>
      <c r="G1174" s="682"/>
      <c r="H1174" s="682"/>
      <c r="I1174" s="682"/>
      <c r="J1174" s="682"/>
      <c r="K1174" s="682"/>
      <c r="L1174" s="682"/>
      <c r="M1174" s="682"/>
      <c r="N1174" s="682"/>
      <c r="O1174" s="682"/>
      <c r="P1174" s="682"/>
      <c r="Q1174" s="682"/>
      <c r="R1174" s="682"/>
      <c r="S1174" s="682"/>
      <c r="T1174" s="682"/>
      <c r="U1174" s="682"/>
      <c r="V1174" s="682"/>
      <c r="W1174" s="682"/>
      <c r="X1174" s="682"/>
      <c r="Y1174" s="682"/>
      <c r="Z1174" s="682"/>
      <c r="AA1174" s="682"/>
      <c r="AB1174" s="682"/>
      <c r="AC1174" s="682"/>
      <c r="AD1174" s="682"/>
      <c r="AE1174" s="682"/>
      <c r="AF1174" s="682"/>
      <c r="AG1174" s="682"/>
      <c r="AH1174" s="682"/>
      <c r="AI1174" s="682"/>
      <c r="AJ1174" s="682"/>
      <c r="AK1174" s="683"/>
      <c r="CT1174" s="7"/>
      <c r="CU1174" s="7"/>
      <c r="CV1174" s="7"/>
      <c r="CW1174" s="7"/>
      <c r="CX1174" s="7"/>
    </row>
    <row r="1175" spans="1:102" s="24" customFormat="1" ht="6" customHeight="1">
      <c r="A1175" s="88"/>
      <c r="B1175" s="89"/>
      <c r="C1175" s="89"/>
      <c r="D1175" s="89"/>
      <c r="E1175" s="89"/>
      <c r="F1175" s="89"/>
      <c r="G1175" s="89"/>
      <c r="H1175" s="89"/>
      <c r="I1175" s="89"/>
      <c r="J1175" s="89"/>
      <c r="K1175" s="89"/>
      <c r="L1175" s="89"/>
      <c r="M1175" s="89"/>
      <c r="N1175" s="89"/>
      <c r="O1175" s="89"/>
      <c r="P1175" s="89"/>
      <c r="Q1175" s="89"/>
      <c r="R1175" s="89"/>
      <c r="S1175" s="89"/>
      <c r="T1175" s="89"/>
      <c r="U1175" s="89"/>
      <c r="V1175" s="89"/>
      <c r="W1175" s="89"/>
      <c r="X1175" s="89"/>
      <c r="Y1175" s="89"/>
      <c r="Z1175" s="89"/>
      <c r="AA1175" s="89"/>
      <c r="AB1175" s="89"/>
      <c r="AC1175" s="89"/>
      <c r="AD1175" s="89"/>
      <c r="AE1175" s="89"/>
      <c r="AF1175" s="89"/>
      <c r="AG1175" s="89"/>
      <c r="AH1175" s="89"/>
      <c r="AI1175" s="89"/>
      <c r="AJ1175" s="89"/>
      <c r="AK1175" s="121"/>
      <c r="CT1175" s="7"/>
      <c r="CU1175" s="7"/>
      <c r="CV1175" s="7"/>
      <c r="CW1175" s="7"/>
      <c r="CX1175" s="7"/>
    </row>
    <row r="1176" spans="1:102" s="24" customFormat="1" ht="15" customHeight="1">
      <c r="A1176" s="90" t="s">
        <v>98</v>
      </c>
      <c r="B1176" s="100" t="s">
        <v>532</v>
      </c>
      <c r="C1176" s="23"/>
      <c r="D1176" s="98"/>
      <c r="E1176" s="389"/>
      <c r="F1176" s="23"/>
      <c r="G1176" s="23"/>
      <c r="H1176" s="23"/>
      <c r="I1176" s="23"/>
      <c r="J1176" s="23"/>
      <c r="K1176" s="23"/>
      <c r="L1176" s="23"/>
      <c r="M1176" s="23"/>
      <c r="N1176" s="98" t="s">
        <v>116</v>
      </c>
      <c r="O1176" s="23"/>
      <c r="Q1176" s="23"/>
      <c r="R1176" s="23"/>
      <c r="S1176" s="23"/>
      <c r="T1176" s="23"/>
      <c r="U1176" s="23"/>
      <c r="V1176" s="23"/>
      <c r="W1176" s="456" t="str">
        <f>IF(AG1176&lt;&gt;0,"ü"," ")</f>
        <v> </v>
      </c>
      <c r="X1176" s="23"/>
      <c r="Y1176" s="686">
        <v>9401</v>
      </c>
      <c r="Z1176" s="687"/>
      <c r="AA1176" s="7"/>
      <c r="AB1176" s="7"/>
      <c r="AC1176" s="48"/>
      <c r="AD1176" s="7"/>
      <c r="AE1176" s="7"/>
      <c r="AF1176" s="49"/>
      <c r="AG1176" s="685"/>
      <c r="AH1176" s="685"/>
      <c r="AI1176" s="685"/>
      <c r="AJ1176" s="685"/>
      <c r="AK1176" s="79"/>
      <c r="CT1176" s="7"/>
      <c r="CU1176" s="7"/>
      <c r="CV1176" s="7"/>
      <c r="CW1176" s="7"/>
      <c r="CX1176" s="7"/>
    </row>
    <row r="1177" spans="1:102" s="24" customFormat="1" ht="3.75" customHeight="1">
      <c r="A1177" s="90"/>
      <c r="B1177" s="100"/>
      <c r="C1177" s="23"/>
      <c r="D1177" s="98"/>
      <c r="E1177" s="389"/>
      <c r="F1177" s="23"/>
      <c r="G1177" s="23"/>
      <c r="H1177" s="23"/>
      <c r="I1177" s="23"/>
      <c r="J1177" s="23"/>
      <c r="K1177" s="23"/>
      <c r="L1177" s="23"/>
      <c r="M1177" s="23"/>
      <c r="N1177" s="98"/>
      <c r="O1177" s="23"/>
      <c r="Q1177" s="23"/>
      <c r="R1177" s="23"/>
      <c r="S1177" s="23"/>
      <c r="T1177" s="23"/>
      <c r="U1177" s="23"/>
      <c r="V1177" s="23"/>
      <c r="W1177" s="8"/>
      <c r="X1177" s="23"/>
      <c r="Y1177" s="22"/>
      <c r="Z1177" s="22"/>
      <c r="AA1177" s="7"/>
      <c r="AB1177" s="7"/>
      <c r="AC1177" s="48"/>
      <c r="AD1177" s="7"/>
      <c r="AE1177" s="7"/>
      <c r="AF1177" s="49"/>
      <c r="AG1177" s="275"/>
      <c r="AH1177" s="275"/>
      <c r="AI1177" s="275"/>
      <c r="AJ1177" s="275"/>
      <c r="AK1177" s="79"/>
      <c r="CT1177" s="7"/>
      <c r="CU1177" s="7"/>
      <c r="CV1177" s="7"/>
      <c r="CW1177" s="7"/>
      <c r="CX1177" s="7"/>
    </row>
    <row r="1178" spans="1:102" s="24" customFormat="1" ht="15" customHeight="1">
      <c r="A1178" s="90" t="s">
        <v>101</v>
      </c>
      <c r="B1178" s="100" t="s">
        <v>533</v>
      </c>
      <c r="C1178" s="23"/>
      <c r="D1178" s="98"/>
      <c r="E1178" s="389"/>
      <c r="F1178" s="23"/>
      <c r="G1178" s="23"/>
      <c r="H1178" s="23"/>
      <c r="I1178" s="23"/>
      <c r="J1178" s="23"/>
      <c r="K1178" s="23"/>
      <c r="L1178" s="23"/>
      <c r="M1178" s="23"/>
      <c r="N1178" s="98" t="s">
        <v>116</v>
      </c>
      <c r="O1178" s="23"/>
      <c r="Q1178" s="23"/>
      <c r="R1178" s="23"/>
      <c r="S1178" s="23"/>
      <c r="T1178" s="23"/>
      <c r="U1178" s="23"/>
      <c r="V1178" s="23"/>
      <c r="W1178" s="456" t="str">
        <f>IF(AG1178&lt;&gt;0,"ü"," ")</f>
        <v> </v>
      </c>
      <c r="X1178" s="23"/>
      <c r="Y1178" s="686">
        <v>9403</v>
      </c>
      <c r="Z1178" s="687"/>
      <c r="AA1178" s="7"/>
      <c r="AB1178" s="7"/>
      <c r="AC1178" s="48"/>
      <c r="AD1178" s="7"/>
      <c r="AE1178" s="7"/>
      <c r="AF1178" s="49"/>
      <c r="AG1178" s="685"/>
      <c r="AH1178" s="685"/>
      <c r="AI1178" s="685"/>
      <c r="AJ1178" s="685"/>
      <c r="AK1178" s="79"/>
      <c r="CT1178" s="7"/>
      <c r="CU1178" s="7"/>
      <c r="CV1178" s="7"/>
      <c r="CW1178" s="7"/>
      <c r="CX1178" s="7"/>
    </row>
    <row r="1179" spans="1:102" s="24" customFormat="1" ht="3.75" customHeight="1">
      <c r="A1179" s="90"/>
      <c r="B1179" s="100"/>
      <c r="C1179" s="23"/>
      <c r="D1179" s="98"/>
      <c r="E1179" s="389"/>
      <c r="F1179" s="23"/>
      <c r="G1179" s="23"/>
      <c r="H1179" s="23"/>
      <c r="I1179" s="23"/>
      <c r="J1179" s="23"/>
      <c r="K1179" s="23"/>
      <c r="L1179" s="23"/>
      <c r="M1179" s="23"/>
      <c r="N1179" s="98"/>
      <c r="O1179" s="23"/>
      <c r="Q1179" s="23"/>
      <c r="R1179" s="23"/>
      <c r="S1179" s="23"/>
      <c r="T1179" s="23"/>
      <c r="U1179" s="23"/>
      <c r="V1179" s="23"/>
      <c r="W1179" s="23"/>
      <c r="X1179" s="23"/>
      <c r="Y1179" s="23"/>
      <c r="Z1179" s="49"/>
      <c r="AA1179" s="49"/>
      <c r="AB1179" s="49"/>
      <c r="AC1179" s="49"/>
      <c r="AD1179" s="49"/>
      <c r="AE1179" s="49"/>
      <c r="AF1179" s="49"/>
      <c r="AG1179" s="49"/>
      <c r="AH1179" s="49"/>
      <c r="AI1179" s="49"/>
      <c r="AJ1179" s="49"/>
      <c r="AK1179" s="79"/>
      <c r="CT1179" s="7"/>
      <c r="CU1179" s="7"/>
      <c r="CV1179" s="7"/>
      <c r="CW1179" s="7"/>
      <c r="CX1179" s="7"/>
    </row>
    <row r="1180" spans="1:102" s="24" customFormat="1" ht="15" customHeight="1">
      <c r="A1180" s="90" t="s">
        <v>104</v>
      </c>
      <c r="B1180" s="100" t="s">
        <v>534</v>
      </c>
      <c r="C1180" s="23"/>
      <c r="D1180" s="98"/>
      <c r="E1180" s="389"/>
      <c r="F1180" s="23"/>
      <c r="G1180" s="23"/>
      <c r="H1180" s="23"/>
      <c r="I1180" s="23"/>
      <c r="J1180" s="23"/>
      <c r="K1180" s="23"/>
      <c r="L1180" s="23"/>
      <c r="M1180" s="23"/>
      <c r="N1180" s="98" t="s">
        <v>116</v>
      </c>
      <c r="O1180" s="23"/>
      <c r="Q1180" s="23"/>
      <c r="R1180" s="23"/>
      <c r="S1180" s="23"/>
      <c r="T1180" s="23"/>
      <c r="U1180" s="23"/>
      <c r="V1180" s="23"/>
      <c r="W1180" s="456" t="str">
        <f>IF(AG1180&lt;&gt;0,"ü"," ")</f>
        <v> </v>
      </c>
      <c r="X1180" s="23"/>
      <c r="Y1180" s="686">
        <v>9406</v>
      </c>
      <c r="Z1180" s="687"/>
      <c r="AA1180" s="49"/>
      <c r="AB1180" s="49"/>
      <c r="AC1180" s="49"/>
      <c r="AD1180" s="49"/>
      <c r="AE1180" s="49"/>
      <c r="AF1180" s="49"/>
      <c r="AG1180" s="678">
        <f>SUM(S1182:V1186)</f>
        <v>0</v>
      </c>
      <c r="AH1180" s="678"/>
      <c r="AI1180" s="678"/>
      <c r="AJ1180" s="678"/>
      <c r="AK1180" s="79"/>
      <c r="CT1180" s="7"/>
      <c r="CU1180" s="7"/>
      <c r="CV1180" s="7"/>
      <c r="CW1180" s="7"/>
      <c r="CX1180" s="7"/>
    </row>
    <row r="1181" spans="1:102" s="24" customFormat="1" ht="10.5" customHeight="1">
      <c r="A1181" s="90"/>
      <c r="B1181" s="98" t="s">
        <v>535</v>
      </c>
      <c r="C1181" s="23"/>
      <c r="D1181" s="98"/>
      <c r="E1181" s="389"/>
      <c r="F1181" s="23"/>
      <c r="G1181" s="23"/>
      <c r="H1181" s="23"/>
      <c r="I1181" s="23"/>
      <c r="J1181" s="23"/>
      <c r="K1181" s="23"/>
      <c r="L1181" s="23"/>
      <c r="M1181" s="98" t="s">
        <v>536</v>
      </c>
      <c r="O1181" s="23"/>
      <c r="Q1181" s="23"/>
      <c r="R1181" s="23"/>
      <c r="S1181" s="98" t="s">
        <v>537</v>
      </c>
      <c r="T1181" s="23"/>
      <c r="U1181" s="23"/>
      <c r="V1181" s="23"/>
      <c r="W1181" s="23"/>
      <c r="X1181" s="23"/>
      <c r="Y1181" s="23"/>
      <c r="Z1181" s="49"/>
      <c r="AA1181" s="49"/>
      <c r="AB1181" s="49"/>
      <c r="AC1181" s="49"/>
      <c r="AD1181" s="49"/>
      <c r="AE1181" s="49"/>
      <c r="AF1181" s="49"/>
      <c r="AG1181" s="49"/>
      <c r="AH1181" s="49"/>
      <c r="AI1181" s="49"/>
      <c r="AJ1181" s="49"/>
      <c r="AK1181" s="79"/>
      <c r="CT1181" s="7"/>
      <c r="CU1181" s="7"/>
      <c r="CV1181" s="7"/>
      <c r="CW1181" s="7"/>
      <c r="CX1181" s="7"/>
    </row>
    <row r="1182" spans="1:102" s="24" customFormat="1" ht="15" customHeight="1">
      <c r="A1182" s="90"/>
      <c r="B1182" s="593"/>
      <c r="C1182" s="593"/>
      <c r="D1182" s="593"/>
      <c r="E1182" s="593"/>
      <c r="F1182" s="593"/>
      <c r="G1182" s="593"/>
      <c r="H1182" s="593"/>
      <c r="I1182" s="593"/>
      <c r="J1182" s="593"/>
      <c r="K1182" s="593"/>
      <c r="L1182" s="265"/>
      <c r="M1182" s="593"/>
      <c r="N1182" s="593"/>
      <c r="O1182" s="593"/>
      <c r="P1182" s="593"/>
      <c r="Q1182" s="593"/>
      <c r="R1182" s="265"/>
      <c r="S1182" s="685"/>
      <c r="T1182" s="685"/>
      <c r="U1182" s="685"/>
      <c r="V1182" s="685"/>
      <c r="W1182" s="23"/>
      <c r="X1182" s="23"/>
      <c r="Y1182" s="615" t="s">
        <v>538</v>
      </c>
      <c r="Z1182" s="789"/>
      <c r="AA1182" s="49"/>
      <c r="AB1182" s="49"/>
      <c r="AC1182" s="49"/>
      <c r="AD1182" s="7"/>
      <c r="AE1182" s="7"/>
      <c r="AF1182" s="49"/>
      <c r="AG1182" s="49"/>
      <c r="AH1182" s="49"/>
      <c r="AI1182" s="49"/>
      <c r="AJ1182" s="49"/>
      <c r="AK1182" s="79"/>
      <c r="CT1182" s="7"/>
      <c r="CU1182" s="7"/>
      <c r="CV1182" s="7"/>
      <c r="CW1182" s="7"/>
      <c r="CX1182" s="7"/>
    </row>
    <row r="1183" spans="1:102" s="24" customFormat="1" ht="3.75" customHeight="1">
      <c r="A1183" s="90"/>
      <c r="B1183" s="382"/>
      <c r="C1183" s="382"/>
      <c r="D1183" s="382"/>
      <c r="E1183" s="382"/>
      <c r="F1183" s="382"/>
      <c r="G1183" s="382"/>
      <c r="H1183" s="382"/>
      <c r="I1183" s="382"/>
      <c r="J1183" s="382"/>
      <c r="K1183" s="382"/>
      <c r="L1183" s="265"/>
      <c r="M1183" s="265"/>
      <c r="N1183" s="265"/>
      <c r="O1183" s="265"/>
      <c r="P1183" s="266"/>
      <c r="Q1183" s="265"/>
      <c r="R1183" s="265"/>
      <c r="S1183" s="330"/>
      <c r="T1183" s="330"/>
      <c r="U1183" s="330"/>
      <c r="V1183" s="330"/>
      <c r="W1183" s="23"/>
      <c r="X1183" s="23"/>
      <c r="Y1183" s="49"/>
      <c r="Z1183" s="49"/>
      <c r="AA1183" s="49"/>
      <c r="AB1183" s="49"/>
      <c r="AC1183" s="49"/>
      <c r="AD1183" s="7"/>
      <c r="AE1183" s="7"/>
      <c r="AF1183" s="49"/>
      <c r="AG1183" s="49"/>
      <c r="AH1183" s="49"/>
      <c r="AI1183" s="49"/>
      <c r="AJ1183" s="49"/>
      <c r="AK1183" s="79"/>
      <c r="CT1183" s="7"/>
      <c r="CU1183" s="7"/>
      <c r="CV1183" s="7"/>
      <c r="CW1183" s="7"/>
      <c r="CX1183" s="7"/>
    </row>
    <row r="1184" spans="1:102" s="24" customFormat="1" ht="15" customHeight="1">
      <c r="A1184" s="90"/>
      <c r="B1184" s="593"/>
      <c r="C1184" s="593"/>
      <c r="D1184" s="593"/>
      <c r="E1184" s="593"/>
      <c r="F1184" s="593"/>
      <c r="G1184" s="593"/>
      <c r="H1184" s="593"/>
      <c r="I1184" s="593"/>
      <c r="J1184" s="593"/>
      <c r="K1184" s="593"/>
      <c r="L1184" s="265"/>
      <c r="M1184" s="593"/>
      <c r="N1184" s="593"/>
      <c r="O1184" s="593"/>
      <c r="P1184" s="593"/>
      <c r="Q1184" s="593"/>
      <c r="R1184" s="265"/>
      <c r="S1184" s="685"/>
      <c r="T1184" s="685"/>
      <c r="U1184" s="685"/>
      <c r="V1184" s="685"/>
      <c r="W1184" s="23"/>
      <c r="X1184" s="23"/>
      <c r="Y1184" s="615" t="s">
        <v>539</v>
      </c>
      <c r="Z1184" s="789"/>
      <c r="AA1184" s="49"/>
      <c r="AB1184" s="49"/>
      <c r="AC1184" s="49"/>
      <c r="AD1184" s="7"/>
      <c r="AE1184" s="7"/>
      <c r="AF1184" s="49"/>
      <c r="AG1184" s="49"/>
      <c r="AH1184" s="49"/>
      <c r="AI1184" s="49"/>
      <c r="AJ1184" s="49"/>
      <c r="AK1184" s="79"/>
      <c r="CT1184" s="7"/>
      <c r="CU1184" s="7"/>
      <c r="CV1184" s="7"/>
      <c r="CW1184" s="7"/>
      <c r="CX1184" s="7"/>
    </row>
    <row r="1185" spans="1:102" s="24" customFormat="1" ht="3.75" customHeight="1">
      <c r="A1185" s="90"/>
      <c r="B1185" s="382"/>
      <c r="C1185" s="382"/>
      <c r="D1185" s="382"/>
      <c r="E1185" s="382"/>
      <c r="F1185" s="382"/>
      <c r="G1185" s="382"/>
      <c r="H1185" s="382"/>
      <c r="I1185" s="382"/>
      <c r="J1185" s="382"/>
      <c r="K1185" s="382"/>
      <c r="L1185" s="265"/>
      <c r="M1185" s="265"/>
      <c r="N1185" s="265"/>
      <c r="O1185" s="265"/>
      <c r="P1185" s="266"/>
      <c r="Q1185" s="265"/>
      <c r="R1185" s="265"/>
      <c r="S1185" s="330"/>
      <c r="T1185" s="330"/>
      <c r="U1185" s="330"/>
      <c r="V1185" s="330"/>
      <c r="W1185" s="23"/>
      <c r="X1185" s="23"/>
      <c r="Y1185" s="49"/>
      <c r="Z1185" s="49"/>
      <c r="AA1185" s="49"/>
      <c r="AB1185" s="49"/>
      <c r="AC1185" s="49"/>
      <c r="AD1185" s="7"/>
      <c r="AE1185" s="7"/>
      <c r="AF1185" s="49"/>
      <c r="AG1185" s="49"/>
      <c r="AH1185" s="49"/>
      <c r="AI1185" s="49"/>
      <c r="AJ1185" s="49"/>
      <c r="AK1185" s="79"/>
      <c r="CT1185" s="7"/>
      <c r="CU1185" s="7"/>
      <c r="CV1185" s="7"/>
      <c r="CW1185" s="7"/>
      <c r="CX1185" s="7"/>
    </row>
    <row r="1186" spans="1:102" s="24" customFormat="1" ht="15" customHeight="1">
      <c r="A1186" s="90"/>
      <c r="B1186" s="593"/>
      <c r="C1186" s="593"/>
      <c r="D1186" s="593"/>
      <c r="E1186" s="593"/>
      <c r="F1186" s="593"/>
      <c r="G1186" s="593"/>
      <c r="H1186" s="593"/>
      <c r="I1186" s="593"/>
      <c r="J1186" s="593"/>
      <c r="K1186" s="593"/>
      <c r="L1186" s="265"/>
      <c r="M1186" s="593"/>
      <c r="N1186" s="593"/>
      <c r="O1186" s="593"/>
      <c r="P1186" s="593"/>
      <c r="Q1186" s="593"/>
      <c r="R1186" s="265"/>
      <c r="S1186" s="685"/>
      <c r="T1186" s="685"/>
      <c r="U1186" s="685"/>
      <c r="V1186" s="685"/>
      <c r="W1186" s="23"/>
      <c r="X1186" s="23"/>
      <c r="Y1186" s="615" t="s">
        <v>540</v>
      </c>
      <c r="Z1186" s="789"/>
      <c r="AA1186" s="7"/>
      <c r="AB1186" s="7"/>
      <c r="AC1186" s="49"/>
      <c r="AD1186" s="7"/>
      <c r="AE1186" s="7"/>
      <c r="AF1186" s="49"/>
      <c r="AG1186" s="7"/>
      <c r="AH1186" s="7"/>
      <c r="AI1186" s="7"/>
      <c r="AJ1186" s="7"/>
      <c r="AK1186" s="79"/>
      <c r="CT1186" s="7"/>
      <c r="CU1186" s="7"/>
      <c r="CV1186" s="7"/>
      <c r="CW1186" s="7"/>
      <c r="CX1186" s="7"/>
    </row>
    <row r="1187" spans="1:102" s="24" customFormat="1" ht="3.75" customHeight="1">
      <c r="A1187" s="90"/>
      <c r="B1187" s="98"/>
      <c r="C1187" s="23"/>
      <c r="D1187" s="98"/>
      <c r="E1187" s="389"/>
      <c r="F1187" s="23"/>
      <c r="G1187" s="23"/>
      <c r="H1187" s="23"/>
      <c r="I1187" s="23"/>
      <c r="J1187" s="23"/>
      <c r="K1187" s="23"/>
      <c r="L1187" s="23"/>
      <c r="M1187" s="23"/>
      <c r="N1187" s="98"/>
      <c r="O1187" s="23"/>
      <c r="Q1187" s="23"/>
      <c r="R1187" s="23"/>
      <c r="S1187" s="98"/>
      <c r="T1187" s="23"/>
      <c r="U1187" s="23"/>
      <c r="V1187" s="23"/>
      <c r="W1187" s="23"/>
      <c r="X1187" s="23"/>
      <c r="Y1187" s="49"/>
      <c r="Z1187" s="49"/>
      <c r="AA1187" s="7"/>
      <c r="AB1187" s="7"/>
      <c r="AC1187" s="49"/>
      <c r="AD1187" s="7"/>
      <c r="AE1187" s="7"/>
      <c r="AF1187" s="49"/>
      <c r="AG1187" s="23"/>
      <c r="AH1187" s="49"/>
      <c r="AI1187" s="49"/>
      <c r="AJ1187" s="49"/>
      <c r="AK1187" s="79"/>
      <c r="CT1187" s="7"/>
      <c r="CU1187" s="7"/>
      <c r="CV1187" s="7"/>
      <c r="CW1187" s="7"/>
      <c r="CX1187" s="7"/>
    </row>
    <row r="1188" spans="1:102" s="24" customFormat="1" ht="15" customHeight="1">
      <c r="A1188" s="90" t="s">
        <v>107</v>
      </c>
      <c r="B1188" s="100" t="s">
        <v>541</v>
      </c>
      <c r="C1188" s="23"/>
      <c r="D1188" s="98"/>
      <c r="E1188" s="389"/>
      <c r="F1188" s="23"/>
      <c r="G1188" s="23"/>
      <c r="H1188" s="23"/>
      <c r="I1188" s="23"/>
      <c r="J1188" s="23"/>
      <c r="K1188" s="23"/>
      <c r="L1188" s="23"/>
      <c r="M1188" s="23"/>
      <c r="N1188" s="23"/>
      <c r="O1188" s="23"/>
      <c r="P1188" s="91" t="s">
        <v>116</v>
      </c>
      <c r="Q1188" s="23"/>
      <c r="R1188" s="23"/>
      <c r="S1188" s="23"/>
      <c r="T1188" s="23"/>
      <c r="U1188" s="23"/>
      <c r="V1188" s="23"/>
      <c r="W1188" s="456" t="str">
        <f>IF(AG1188&lt;&gt;0,"ü"," ")</f>
        <v> </v>
      </c>
      <c r="X1188" s="23"/>
      <c r="Y1188" s="742" t="s">
        <v>542</v>
      </c>
      <c r="Z1188" s="743"/>
      <c r="AA1188" s="7"/>
      <c r="AB1188" s="7"/>
      <c r="AC1188" s="49"/>
      <c r="AD1188" s="7"/>
      <c r="AE1188" s="7"/>
      <c r="AF1188" s="49"/>
      <c r="AG1188" s="685"/>
      <c r="AH1188" s="685"/>
      <c r="AI1188" s="685"/>
      <c r="AJ1188" s="685"/>
      <c r="AK1188" s="79"/>
      <c r="CT1188" s="7"/>
      <c r="CU1188" s="7"/>
      <c r="CV1188" s="7"/>
      <c r="CW1188" s="7"/>
      <c r="CX1188" s="7"/>
    </row>
    <row r="1189" spans="1:102" s="24" customFormat="1" ht="3.75" customHeight="1">
      <c r="A1189" s="90"/>
      <c r="B1189" s="100"/>
      <c r="C1189" s="23"/>
      <c r="D1189" s="98"/>
      <c r="E1189" s="389"/>
      <c r="F1189" s="23"/>
      <c r="G1189" s="23"/>
      <c r="H1189" s="23"/>
      <c r="I1189" s="23"/>
      <c r="J1189" s="23"/>
      <c r="K1189" s="23"/>
      <c r="L1189" s="23"/>
      <c r="M1189" s="23"/>
      <c r="N1189" s="23"/>
      <c r="O1189" s="23"/>
      <c r="P1189" s="91"/>
      <c r="Q1189" s="23"/>
      <c r="R1189" s="23"/>
      <c r="S1189" s="23"/>
      <c r="T1189" s="23"/>
      <c r="U1189" s="23"/>
      <c r="V1189" s="23"/>
      <c r="W1189" s="23"/>
      <c r="X1189" s="23"/>
      <c r="Y1189" s="49"/>
      <c r="Z1189" s="49"/>
      <c r="AA1189" s="7"/>
      <c r="AB1189" s="7"/>
      <c r="AC1189" s="49"/>
      <c r="AD1189" s="7"/>
      <c r="AE1189" s="7"/>
      <c r="AF1189" s="49"/>
      <c r="AG1189" s="275"/>
      <c r="AH1189" s="275"/>
      <c r="AI1189" s="275"/>
      <c r="AJ1189" s="275"/>
      <c r="AK1189" s="79"/>
      <c r="CT1189" s="7"/>
      <c r="CU1189" s="7"/>
      <c r="CV1189" s="7"/>
      <c r="CW1189" s="7"/>
      <c r="CX1189" s="7"/>
    </row>
    <row r="1190" spans="1:102" s="24" customFormat="1" ht="15" customHeight="1">
      <c r="A1190" s="90" t="s">
        <v>109</v>
      </c>
      <c r="B1190" s="100" t="s">
        <v>543</v>
      </c>
      <c r="C1190" s="23"/>
      <c r="D1190" s="98"/>
      <c r="E1190" s="389"/>
      <c r="F1190" s="23"/>
      <c r="G1190" s="23"/>
      <c r="H1190" s="23"/>
      <c r="I1190" s="23"/>
      <c r="J1190" s="23"/>
      <c r="K1190" s="23"/>
      <c r="L1190" s="23"/>
      <c r="M1190" s="23"/>
      <c r="N1190" s="23"/>
      <c r="O1190" s="23"/>
      <c r="P1190" s="91" t="s">
        <v>116</v>
      </c>
      <c r="Q1190" s="23"/>
      <c r="R1190" s="23"/>
      <c r="S1190" s="23"/>
      <c r="T1190" s="23"/>
      <c r="U1190" s="23"/>
      <c r="V1190" s="23"/>
      <c r="W1190" s="456" t="str">
        <f>IF(AG1190&lt;&gt;0,"ü"," ")</f>
        <v> </v>
      </c>
      <c r="X1190" s="23"/>
      <c r="Y1190" s="742" t="s">
        <v>544</v>
      </c>
      <c r="Z1190" s="743"/>
      <c r="AA1190" s="7"/>
      <c r="AB1190" s="7"/>
      <c r="AC1190" s="49"/>
      <c r="AD1190" s="7"/>
      <c r="AE1190" s="7"/>
      <c r="AF1190" s="49"/>
      <c r="AG1190" s="685"/>
      <c r="AH1190" s="685"/>
      <c r="AI1190" s="685"/>
      <c r="AJ1190" s="685"/>
      <c r="AK1190" s="79"/>
      <c r="CT1190" s="7"/>
      <c r="CU1190" s="7"/>
      <c r="CV1190" s="7"/>
      <c r="CW1190" s="7"/>
      <c r="CX1190" s="7"/>
    </row>
    <row r="1191" spans="1:102" s="24" customFormat="1" ht="3.75" customHeight="1">
      <c r="A1191" s="90"/>
      <c r="B1191" s="100"/>
      <c r="C1191" s="23"/>
      <c r="D1191" s="98"/>
      <c r="E1191" s="389"/>
      <c r="F1191" s="23"/>
      <c r="G1191" s="23"/>
      <c r="H1191" s="23"/>
      <c r="I1191" s="23"/>
      <c r="J1191" s="23"/>
      <c r="K1191" s="23"/>
      <c r="L1191" s="23"/>
      <c r="M1191" s="23"/>
      <c r="N1191" s="23"/>
      <c r="O1191" s="23"/>
      <c r="P1191" s="91"/>
      <c r="Q1191" s="23"/>
      <c r="R1191" s="23"/>
      <c r="S1191" s="23"/>
      <c r="T1191" s="23"/>
      <c r="U1191" s="23"/>
      <c r="V1191" s="23"/>
      <c r="W1191" s="23"/>
      <c r="X1191" s="23"/>
      <c r="Y1191" s="49"/>
      <c r="Z1191" s="49"/>
      <c r="AA1191" s="7"/>
      <c r="AB1191" s="7"/>
      <c r="AC1191" s="49"/>
      <c r="AD1191" s="7"/>
      <c r="AE1191" s="7"/>
      <c r="AF1191" s="49"/>
      <c r="AG1191" s="265"/>
      <c r="AH1191" s="265"/>
      <c r="AI1191" s="265"/>
      <c r="AJ1191" s="265"/>
      <c r="AK1191" s="79"/>
      <c r="CT1191" s="7"/>
      <c r="CU1191" s="7"/>
      <c r="CV1191" s="7"/>
      <c r="CW1191" s="7"/>
      <c r="CX1191" s="7"/>
    </row>
    <row r="1192" spans="1:102" s="24" customFormat="1" ht="15" customHeight="1">
      <c r="A1192" s="90" t="s">
        <v>112</v>
      </c>
      <c r="B1192" s="18" t="s">
        <v>650</v>
      </c>
      <c r="C1192" s="23"/>
      <c r="D1192" s="98"/>
      <c r="E1192" s="389"/>
      <c r="F1192" s="23"/>
      <c r="G1192" s="23"/>
      <c r="H1192" s="23"/>
      <c r="I1192" s="23"/>
      <c r="J1192" s="23"/>
      <c r="K1192" s="23"/>
      <c r="L1192" s="23"/>
      <c r="M1192" s="23"/>
      <c r="N1192" s="23"/>
      <c r="O1192" s="23"/>
      <c r="P1192" s="91" t="s">
        <v>116</v>
      </c>
      <c r="Q1192" s="23"/>
      <c r="R1192" s="23"/>
      <c r="S1192" s="23"/>
      <c r="T1192" s="23"/>
      <c r="U1192" s="23"/>
      <c r="V1192" s="23"/>
      <c r="W1192" s="456" t="str">
        <f>IF(AG1192&lt;&gt;0,"ü"," ")</f>
        <v> </v>
      </c>
      <c r="X1192" s="23"/>
      <c r="Y1192" s="742" t="s">
        <v>545</v>
      </c>
      <c r="Z1192" s="743"/>
      <c r="AA1192" s="7"/>
      <c r="AB1192" s="7"/>
      <c r="AC1192" s="49"/>
      <c r="AD1192" s="7"/>
      <c r="AE1192" s="7"/>
      <c r="AF1192" s="49"/>
      <c r="AG1192" s="685"/>
      <c r="AH1192" s="685"/>
      <c r="AI1192" s="685"/>
      <c r="AJ1192" s="685"/>
      <c r="AK1192" s="79"/>
      <c r="CT1192" s="7"/>
      <c r="CU1192" s="7"/>
      <c r="CV1192" s="7"/>
      <c r="CW1192" s="7"/>
      <c r="CX1192" s="7"/>
    </row>
    <row r="1193" spans="1:102" s="24" customFormat="1" ht="3.75" customHeight="1">
      <c r="A1193" s="90"/>
      <c r="B1193" s="100"/>
      <c r="C1193" s="23"/>
      <c r="D1193" s="98"/>
      <c r="E1193" s="389"/>
      <c r="F1193" s="23"/>
      <c r="G1193" s="23"/>
      <c r="H1193" s="23"/>
      <c r="I1193" s="23"/>
      <c r="J1193" s="23"/>
      <c r="K1193" s="23"/>
      <c r="L1193" s="23"/>
      <c r="M1193" s="23"/>
      <c r="N1193" s="23"/>
      <c r="O1193" s="23"/>
      <c r="P1193" s="91"/>
      <c r="Q1193" s="23"/>
      <c r="R1193" s="23"/>
      <c r="S1193" s="23"/>
      <c r="T1193" s="23"/>
      <c r="U1193" s="23"/>
      <c r="V1193" s="23"/>
      <c r="W1193" s="23"/>
      <c r="X1193" s="23"/>
      <c r="Y1193" s="49"/>
      <c r="Z1193" s="49"/>
      <c r="AA1193" s="7"/>
      <c r="AB1193" s="7"/>
      <c r="AC1193" s="49"/>
      <c r="AD1193" s="7"/>
      <c r="AE1193" s="7"/>
      <c r="AF1193" s="49"/>
      <c r="AG1193" s="265"/>
      <c r="AH1193" s="265"/>
      <c r="AI1193" s="265"/>
      <c r="AJ1193" s="265"/>
      <c r="AK1193" s="79"/>
      <c r="CT1193" s="7"/>
      <c r="CU1193" s="7"/>
      <c r="CV1193" s="7"/>
      <c r="CW1193" s="7"/>
      <c r="CX1193" s="7"/>
    </row>
    <row r="1194" spans="1:102" s="24" customFormat="1" ht="15" customHeight="1">
      <c r="A1194" s="90" t="s">
        <v>113</v>
      </c>
      <c r="B1194" s="100" t="s">
        <v>546</v>
      </c>
      <c r="C1194" s="23"/>
      <c r="D1194" s="98"/>
      <c r="E1194" s="389"/>
      <c r="F1194" s="23"/>
      <c r="G1194" s="23"/>
      <c r="H1194" s="23"/>
      <c r="I1194" s="23"/>
      <c r="J1194" s="23"/>
      <c r="K1194" s="23"/>
      <c r="L1194" s="23"/>
      <c r="M1194" s="23"/>
      <c r="N1194" s="23"/>
      <c r="O1194" s="23"/>
      <c r="P1194" s="91" t="s">
        <v>116</v>
      </c>
      <c r="Q1194" s="23"/>
      <c r="R1194" s="23"/>
      <c r="S1194" s="23"/>
      <c r="T1194" s="23"/>
      <c r="U1194" s="23"/>
      <c r="V1194" s="23"/>
      <c r="W1194" s="456" t="str">
        <f>IF(AG1194&lt;&gt;0,"ü"," ")</f>
        <v> </v>
      </c>
      <c r="X1194" s="23"/>
      <c r="Y1194" s="742" t="s">
        <v>547</v>
      </c>
      <c r="Z1194" s="743"/>
      <c r="AA1194" s="7"/>
      <c r="AB1194" s="7"/>
      <c r="AC1194" s="49"/>
      <c r="AD1194" s="7"/>
      <c r="AE1194" s="7"/>
      <c r="AF1194" s="49"/>
      <c r="AG1194" s="685"/>
      <c r="AH1194" s="685"/>
      <c r="AI1194" s="685"/>
      <c r="AJ1194" s="685"/>
      <c r="AK1194" s="79"/>
      <c r="CT1194" s="7"/>
      <c r="CU1194" s="7"/>
      <c r="CV1194" s="7"/>
      <c r="CW1194" s="7"/>
      <c r="CX1194" s="7"/>
    </row>
    <row r="1195" spans="1:102" s="24" customFormat="1" ht="3.75" customHeight="1">
      <c r="A1195" s="90"/>
      <c r="B1195" s="100"/>
      <c r="C1195" s="23"/>
      <c r="D1195" s="98"/>
      <c r="E1195" s="389"/>
      <c r="F1195" s="23"/>
      <c r="G1195" s="23"/>
      <c r="H1195" s="23"/>
      <c r="I1195" s="23"/>
      <c r="J1195" s="23"/>
      <c r="K1195" s="23"/>
      <c r="L1195" s="23"/>
      <c r="M1195" s="23"/>
      <c r="N1195" s="23"/>
      <c r="O1195" s="23"/>
      <c r="P1195" s="91"/>
      <c r="Q1195" s="23"/>
      <c r="R1195" s="23"/>
      <c r="S1195" s="23"/>
      <c r="T1195" s="23"/>
      <c r="U1195" s="23"/>
      <c r="V1195" s="23"/>
      <c r="W1195" s="23"/>
      <c r="X1195" s="23"/>
      <c r="Y1195" s="49"/>
      <c r="Z1195" s="49"/>
      <c r="AA1195" s="7"/>
      <c r="AB1195" s="7"/>
      <c r="AC1195" s="49"/>
      <c r="AD1195" s="7"/>
      <c r="AE1195" s="7"/>
      <c r="AF1195" s="49"/>
      <c r="AG1195" s="265"/>
      <c r="AH1195" s="265"/>
      <c r="AI1195" s="265"/>
      <c r="AJ1195" s="265"/>
      <c r="AK1195" s="79"/>
      <c r="CT1195" s="7"/>
      <c r="CU1195" s="7"/>
      <c r="CV1195" s="7"/>
      <c r="CW1195" s="7"/>
      <c r="CX1195" s="7"/>
    </row>
    <row r="1196" spans="1:102" s="13" customFormat="1" ht="15" customHeight="1">
      <c r="A1196" s="165" t="s">
        <v>118</v>
      </c>
      <c r="B1196" s="18" t="s">
        <v>548</v>
      </c>
      <c r="C1196" s="12"/>
      <c r="D1196" s="17"/>
      <c r="E1196" s="390"/>
      <c r="F1196" s="12"/>
      <c r="G1196" s="12"/>
      <c r="H1196" s="12"/>
      <c r="I1196" s="12"/>
      <c r="J1196" s="12"/>
      <c r="K1196" s="12"/>
      <c r="L1196" s="12"/>
      <c r="M1196" s="12"/>
      <c r="N1196" s="12"/>
      <c r="O1196" s="12"/>
      <c r="P1196" s="391" t="s">
        <v>116</v>
      </c>
      <c r="Q1196" s="12"/>
      <c r="R1196" s="12"/>
      <c r="S1196" s="12"/>
      <c r="T1196" s="12"/>
      <c r="U1196" s="12"/>
      <c r="V1196" s="12"/>
      <c r="W1196" s="457" t="str">
        <f>IF(AG1196&lt;&gt;0,"ü"," ")</f>
        <v> </v>
      </c>
      <c r="X1196" s="12"/>
      <c r="Y1196" s="742" t="s">
        <v>549</v>
      </c>
      <c r="Z1196" s="743"/>
      <c r="AA1196" s="14"/>
      <c r="AB1196" s="14"/>
      <c r="AC1196" s="392"/>
      <c r="AD1196" s="14"/>
      <c r="AE1196" s="14"/>
      <c r="AF1196" s="392"/>
      <c r="AG1196" s="734">
        <f>SUM(S1199:V1203)</f>
        <v>0</v>
      </c>
      <c r="AH1196" s="734"/>
      <c r="AI1196" s="734"/>
      <c r="AJ1196" s="734"/>
      <c r="AK1196" s="124"/>
      <c r="CT1196" s="14"/>
      <c r="CU1196" s="14"/>
      <c r="CV1196" s="14"/>
      <c r="CW1196" s="14"/>
      <c r="CX1196" s="14"/>
    </row>
    <row r="1197" spans="1:102" s="13" customFormat="1" ht="3.75" customHeight="1">
      <c r="A1197" s="165"/>
      <c r="B1197" s="18"/>
      <c r="C1197" s="12"/>
      <c r="D1197" s="17"/>
      <c r="E1197" s="390"/>
      <c r="F1197" s="12"/>
      <c r="G1197" s="12"/>
      <c r="H1197" s="12"/>
      <c r="I1197" s="12"/>
      <c r="J1197" s="12"/>
      <c r="K1197" s="12"/>
      <c r="L1197" s="12"/>
      <c r="M1197" s="12"/>
      <c r="N1197" s="12"/>
      <c r="O1197" s="12"/>
      <c r="P1197" s="17"/>
      <c r="Q1197" s="12"/>
      <c r="R1197" s="12"/>
      <c r="S1197" s="12"/>
      <c r="T1197" s="12"/>
      <c r="U1197" s="12"/>
      <c r="V1197" s="12"/>
      <c r="W1197" s="12"/>
      <c r="X1197" s="12"/>
      <c r="Y1197" s="12"/>
      <c r="Z1197" s="392"/>
      <c r="AA1197" s="392"/>
      <c r="AB1197" s="392"/>
      <c r="AC1197" s="392"/>
      <c r="AD1197" s="392"/>
      <c r="AE1197" s="392"/>
      <c r="AF1197" s="392"/>
      <c r="AG1197" s="392"/>
      <c r="AH1197" s="392"/>
      <c r="AI1197" s="392"/>
      <c r="AJ1197" s="392"/>
      <c r="AK1197" s="124"/>
      <c r="CT1197" s="14"/>
      <c r="CU1197" s="14"/>
      <c r="CV1197" s="14"/>
      <c r="CW1197" s="14"/>
      <c r="CX1197" s="14"/>
    </row>
    <row r="1198" spans="1:102" s="13" customFormat="1" ht="10.5" customHeight="1">
      <c r="A1198" s="165"/>
      <c r="B1198" s="393" t="s">
        <v>550</v>
      </c>
      <c r="C1198" s="12"/>
      <c r="D1198" s="17"/>
      <c r="E1198" s="390"/>
      <c r="F1198" s="12"/>
      <c r="G1198" s="12"/>
      <c r="H1198" s="12"/>
      <c r="I1198" s="17"/>
      <c r="K1198" s="17" t="s">
        <v>551</v>
      </c>
      <c r="M1198" s="12"/>
      <c r="O1198" s="12"/>
      <c r="P1198" s="17"/>
      <c r="Q1198" s="12"/>
      <c r="R1198" s="12"/>
      <c r="S1198" s="17" t="s">
        <v>537</v>
      </c>
      <c r="T1198" s="12"/>
      <c r="U1198" s="12"/>
      <c r="V1198" s="12"/>
      <c r="W1198" s="12"/>
      <c r="X1198" s="12"/>
      <c r="Y1198" s="12"/>
      <c r="Z1198" s="392"/>
      <c r="AA1198" s="392"/>
      <c r="AB1198" s="392"/>
      <c r="AC1198" s="392"/>
      <c r="AD1198" s="392"/>
      <c r="AE1198" s="392"/>
      <c r="AF1198" s="392"/>
      <c r="AG1198" s="392"/>
      <c r="AH1198" s="392"/>
      <c r="AI1198" s="392"/>
      <c r="AJ1198" s="392"/>
      <c r="AK1198" s="124"/>
      <c r="CT1198" s="14"/>
      <c r="CU1198" s="14"/>
      <c r="CV1198" s="14"/>
      <c r="CW1198" s="14"/>
      <c r="CX1198" s="14"/>
    </row>
    <row r="1199" spans="1:102" s="13" customFormat="1" ht="12.75" customHeight="1">
      <c r="A1199" s="165"/>
      <c r="B1199" s="790"/>
      <c r="C1199" s="790"/>
      <c r="D1199" s="790"/>
      <c r="E1199" s="790"/>
      <c r="F1199" s="790"/>
      <c r="G1199" s="790"/>
      <c r="H1199" s="790"/>
      <c r="I1199" s="790"/>
      <c r="J1199" s="394"/>
      <c r="K1199" s="790"/>
      <c r="L1199" s="790"/>
      <c r="M1199" s="790"/>
      <c r="N1199" s="790"/>
      <c r="O1199" s="790"/>
      <c r="P1199" s="790"/>
      <c r="Q1199" s="790"/>
      <c r="R1199" s="323"/>
      <c r="S1199" s="791"/>
      <c r="T1199" s="791"/>
      <c r="U1199" s="791"/>
      <c r="V1199" s="791"/>
      <c r="W1199" s="12"/>
      <c r="X1199" s="12"/>
      <c r="Y1199" s="615" t="s">
        <v>552</v>
      </c>
      <c r="Z1199" s="789"/>
      <c r="AA1199" s="392"/>
      <c r="AB1199" s="392"/>
      <c r="AC1199" s="392"/>
      <c r="AD1199" s="14"/>
      <c r="AE1199" s="14"/>
      <c r="AF1199" s="392"/>
      <c r="AG1199" s="392"/>
      <c r="AH1199" s="392"/>
      <c r="AI1199" s="392"/>
      <c r="AJ1199" s="392"/>
      <c r="AK1199" s="124"/>
      <c r="CT1199" s="14"/>
      <c r="CU1199" s="14"/>
      <c r="CV1199" s="14"/>
      <c r="CW1199" s="14"/>
      <c r="CX1199" s="14"/>
    </row>
    <row r="1200" spans="1:102" s="13" customFormat="1" ht="3.75" customHeight="1">
      <c r="A1200" s="165"/>
      <c r="B1200" s="394"/>
      <c r="C1200" s="394"/>
      <c r="D1200" s="394"/>
      <c r="E1200" s="394"/>
      <c r="F1200" s="394"/>
      <c r="G1200" s="394"/>
      <c r="H1200" s="394"/>
      <c r="I1200" s="394"/>
      <c r="J1200" s="394"/>
      <c r="K1200" s="394"/>
      <c r="L1200" s="323"/>
      <c r="M1200" s="323"/>
      <c r="N1200" s="323"/>
      <c r="O1200" s="323"/>
      <c r="P1200" s="395"/>
      <c r="Q1200" s="323"/>
      <c r="R1200" s="323"/>
      <c r="S1200" s="331"/>
      <c r="T1200" s="331"/>
      <c r="U1200" s="331"/>
      <c r="V1200" s="331"/>
      <c r="W1200" s="12"/>
      <c r="X1200" s="12"/>
      <c r="Y1200" s="392"/>
      <c r="Z1200" s="392"/>
      <c r="AA1200" s="392"/>
      <c r="AB1200" s="392"/>
      <c r="AC1200" s="392"/>
      <c r="AD1200" s="14"/>
      <c r="AE1200" s="14"/>
      <c r="AF1200" s="392"/>
      <c r="AG1200" s="392"/>
      <c r="AH1200" s="392"/>
      <c r="AI1200" s="392"/>
      <c r="AJ1200" s="392"/>
      <c r="AK1200" s="124"/>
      <c r="CT1200" s="14"/>
      <c r="CU1200" s="14"/>
      <c r="CV1200" s="14"/>
      <c r="CW1200" s="14"/>
      <c r="CX1200" s="14"/>
    </row>
    <row r="1201" spans="1:102" s="13" customFormat="1" ht="12.75" customHeight="1">
      <c r="A1201" s="165"/>
      <c r="B1201" s="790"/>
      <c r="C1201" s="790"/>
      <c r="D1201" s="790"/>
      <c r="E1201" s="790"/>
      <c r="F1201" s="790"/>
      <c r="G1201" s="790"/>
      <c r="H1201" s="790"/>
      <c r="I1201" s="790"/>
      <c r="J1201" s="17"/>
      <c r="K1201" s="790"/>
      <c r="L1201" s="790"/>
      <c r="M1201" s="790"/>
      <c r="N1201" s="790"/>
      <c r="O1201" s="790"/>
      <c r="P1201" s="790"/>
      <c r="Q1201" s="790"/>
      <c r="R1201" s="323"/>
      <c r="S1201" s="791"/>
      <c r="T1201" s="791"/>
      <c r="U1201" s="791"/>
      <c r="V1201" s="791"/>
      <c r="W1201" s="12"/>
      <c r="X1201" s="12"/>
      <c r="Y1201" s="615" t="s">
        <v>553</v>
      </c>
      <c r="Z1201" s="789"/>
      <c r="AA1201" s="392"/>
      <c r="AB1201" s="392"/>
      <c r="AC1201" s="392"/>
      <c r="AD1201" s="14"/>
      <c r="AE1201" s="14"/>
      <c r="AF1201" s="392"/>
      <c r="AG1201" s="392"/>
      <c r="AH1201" s="392"/>
      <c r="AI1201" s="392"/>
      <c r="AJ1201" s="392"/>
      <c r="AK1201" s="124"/>
      <c r="CT1201" s="14"/>
      <c r="CU1201" s="14"/>
      <c r="CV1201" s="14"/>
      <c r="CW1201" s="14"/>
      <c r="CX1201" s="14"/>
    </row>
    <row r="1202" spans="1:102" s="13" customFormat="1" ht="3.75" customHeight="1">
      <c r="A1202" s="165"/>
      <c r="B1202" s="394"/>
      <c r="C1202" s="394"/>
      <c r="D1202" s="394"/>
      <c r="E1202" s="394"/>
      <c r="F1202" s="394"/>
      <c r="G1202" s="394"/>
      <c r="H1202" s="394"/>
      <c r="I1202" s="394"/>
      <c r="J1202" s="394"/>
      <c r="K1202" s="394"/>
      <c r="L1202" s="323"/>
      <c r="M1202" s="323"/>
      <c r="N1202" s="323"/>
      <c r="O1202" s="323"/>
      <c r="P1202" s="395"/>
      <c r="Q1202" s="323"/>
      <c r="R1202" s="323"/>
      <c r="S1202" s="331"/>
      <c r="T1202" s="331"/>
      <c r="U1202" s="331"/>
      <c r="V1202" s="331"/>
      <c r="W1202" s="12"/>
      <c r="X1202" s="12"/>
      <c r="Y1202" s="392"/>
      <c r="Z1202" s="392"/>
      <c r="AA1202" s="392"/>
      <c r="AB1202" s="392"/>
      <c r="AC1202" s="392"/>
      <c r="AD1202" s="14"/>
      <c r="AE1202" s="14"/>
      <c r="AF1202" s="392"/>
      <c r="AG1202" s="392"/>
      <c r="AH1202" s="392"/>
      <c r="AI1202" s="392"/>
      <c r="AJ1202" s="392"/>
      <c r="AK1202" s="124"/>
      <c r="CT1202" s="14"/>
      <c r="CU1202" s="14"/>
      <c r="CV1202" s="14"/>
      <c r="CW1202" s="14"/>
      <c r="CX1202" s="14"/>
    </row>
    <row r="1203" spans="1:102" s="13" customFormat="1" ht="12.75" customHeight="1">
      <c r="A1203" s="165"/>
      <c r="B1203" s="790"/>
      <c r="C1203" s="790"/>
      <c r="D1203" s="790"/>
      <c r="E1203" s="790"/>
      <c r="F1203" s="790"/>
      <c r="G1203" s="790"/>
      <c r="H1203" s="790"/>
      <c r="I1203" s="790"/>
      <c r="J1203" s="17"/>
      <c r="K1203" s="790"/>
      <c r="L1203" s="790"/>
      <c r="M1203" s="790"/>
      <c r="N1203" s="790"/>
      <c r="O1203" s="790"/>
      <c r="P1203" s="790"/>
      <c r="Q1203" s="790"/>
      <c r="R1203" s="323"/>
      <c r="S1203" s="791"/>
      <c r="T1203" s="791"/>
      <c r="U1203" s="791"/>
      <c r="V1203" s="791"/>
      <c r="W1203" s="12"/>
      <c r="X1203" s="12"/>
      <c r="Y1203" s="615" t="s">
        <v>554</v>
      </c>
      <c r="Z1203" s="789"/>
      <c r="AA1203" s="14"/>
      <c r="AB1203" s="14"/>
      <c r="AC1203" s="392"/>
      <c r="AD1203" s="14"/>
      <c r="AE1203" s="14"/>
      <c r="AF1203" s="392"/>
      <c r="AG1203" s="14"/>
      <c r="AH1203" s="392"/>
      <c r="AI1203" s="14"/>
      <c r="AJ1203" s="14"/>
      <c r="AK1203" s="124"/>
      <c r="CT1203" s="14"/>
      <c r="CU1203" s="14"/>
      <c r="CV1203" s="14"/>
      <c r="CW1203" s="14"/>
      <c r="CX1203" s="14"/>
    </row>
    <row r="1204" spans="1:102" s="13" customFormat="1" ht="3.75" customHeight="1">
      <c r="A1204" s="165"/>
      <c r="B1204" s="18"/>
      <c r="C1204" s="12"/>
      <c r="D1204" s="17"/>
      <c r="E1204" s="390"/>
      <c r="F1204" s="12"/>
      <c r="G1204" s="12"/>
      <c r="H1204" s="12"/>
      <c r="I1204" s="12"/>
      <c r="J1204" s="12"/>
      <c r="K1204" s="12"/>
      <c r="L1204" s="12"/>
      <c r="M1204" s="12"/>
      <c r="N1204" s="12"/>
      <c r="O1204" s="12"/>
      <c r="P1204" s="17"/>
      <c r="Q1204" s="12"/>
      <c r="R1204" s="12"/>
      <c r="S1204" s="12"/>
      <c r="T1204" s="12"/>
      <c r="U1204" s="12"/>
      <c r="V1204" s="12"/>
      <c r="W1204" s="12"/>
      <c r="X1204" s="12"/>
      <c r="Y1204" s="12"/>
      <c r="Z1204" s="392"/>
      <c r="AA1204" s="392"/>
      <c r="AB1204" s="392"/>
      <c r="AC1204" s="392"/>
      <c r="AD1204" s="392"/>
      <c r="AE1204" s="392"/>
      <c r="AF1204" s="392"/>
      <c r="AG1204" s="392"/>
      <c r="AH1204" s="392"/>
      <c r="AI1204" s="392"/>
      <c r="AJ1204" s="392"/>
      <c r="AK1204" s="124"/>
      <c r="CT1204" s="14"/>
      <c r="CU1204" s="14"/>
      <c r="CV1204" s="14"/>
      <c r="CW1204" s="14"/>
      <c r="CX1204" s="14"/>
    </row>
    <row r="1205" spans="1:102" s="13" customFormat="1" ht="15" customHeight="1">
      <c r="A1205" s="165" t="s">
        <v>119</v>
      </c>
      <c r="B1205" s="18" t="s">
        <v>555</v>
      </c>
      <c r="C1205" s="12"/>
      <c r="D1205" s="17"/>
      <c r="E1205" s="390"/>
      <c r="F1205" s="12"/>
      <c r="G1205" s="12"/>
      <c r="H1205" s="12"/>
      <c r="I1205" s="12"/>
      <c r="J1205" s="12"/>
      <c r="K1205" s="12"/>
      <c r="L1205" s="12"/>
      <c r="M1205" s="12"/>
      <c r="N1205" s="12"/>
      <c r="O1205" s="12"/>
      <c r="P1205" s="391" t="s">
        <v>116</v>
      </c>
      <c r="Q1205" s="12"/>
      <c r="R1205" s="12"/>
      <c r="S1205" s="12"/>
      <c r="T1205" s="12"/>
      <c r="U1205" s="12"/>
      <c r="V1205" s="12"/>
      <c r="W1205" s="457" t="str">
        <f>IF(AG1205&lt;&gt;0,"ü"," ")</f>
        <v> </v>
      </c>
      <c r="X1205" s="392"/>
      <c r="Y1205" s="742" t="s">
        <v>556</v>
      </c>
      <c r="Z1205" s="743"/>
      <c r="AA1205" s="392"/>
      <c r="AB1205" s="392"/>
      <c r="AC1205" s="392"/>
      <c r="AD1205" s="392"/>
      <c r="AE1205" s="392"/>
      <c r="AF1205" s="392"/>
      <c r="AG1205" s="734">
        <f>SUM(S1207:V1211)</f>
        <v>0</v>
      </c>
      <c r="AH1205" s="734"/>
      <c r="AI1205" s="734"/>
      <c r="AJ1205" s="734"/>
      <c r="AK1205" s="124"/>
      <c r="CT1205" s="14"/>
      <c r="CU1205" s="14"/>
      <c r="CV1205" s="14"/>
      <c r="CW1205" s="14"/>
      <c r="CX1205" s="14"/>
    </row>
    <row r="1206" spans="1:102" s="13" customFormat="1" ht="10.5" customHeight="1">
      <c r="A1206" s="165"/>
      <c r="B1206" s="393" t="s">
        <v>557</v>
      </c>
      <c r="C1206" s="12"/>
      <c r="D1206" s="17"/>
      <c r="E1206" s="390"/>
      <c r="F1206" s="12"/>
      <c r="G1206" s="12"/>
      <c r="H1206" s="12"/>
      <c r="I1206" s="17"/>
      <c r="K1206" s="17" t="s">
        <v>558</v>
      </c>
      <c r="M1206" s="12"/>
      <c r="O1206" s="12"/>
      <c r="P1206" s="17"/>
      <c r="Q1206" s="12"/>
      <c r="R1206" s="12"/>
      <c r="S1206" s="17" t="s">
        <v>537</v>
      </c>
      <c r="T1206" s="12"/>
      <c r="U1206" s="12"/>
      <c r="V1206" s="12"/>
      <c r="W1206" s="12"/>
      <c r="X1206" s="12"/>
      <c r="Y1206" s="12"/>
      <c r="Z1206" s="392"/>
      <c r="AA1206" s="392"/>
      <c r="AB1206" s="392"/>
      <c r="AC1206" s="392"/>
      <c r="AD1206" s="392"/>
      <c r="AE1206" s="392"/>
      <c r="AF1206" s="392"/>
      <c r="AG1206" s="392"/>
      <c r="AH1206" s="392"/>
      <c r="AI1206" s="392"/>
      <c r="AJ1206" s="392"/>
      <c r="AK1206" s="124"/>
      <c r="CT1206" s="14"/>
      <c r="CU1206" s="14"/>
      <c r="CV1206" s="14"/>
      <c r="CW1206" s="14"/>
      <c r="CX1206" s="14"/>
    </row>
    <row r="1207" spans="1:102" s="13" customFormat="1" ht="15" customHeight="1">
      <c r="A1207" s="165"/>
      <c r="B1207" s="790" t="s">
        <v>800</v>
      </c>
      <c r="C1207" s="790"/>
      <c r="D1207" s="790"/>
      <c r="E1207" s="790"/>
      <c r="F1207" s="790"/>
      <c r="G1207" s="790"/>
      <c r="H1207" s="790"/>
      <c r="I1207" s="790"/>
      <c r="J1207" s="394"/>
      <c r="K1207" s="790"/>
      <c r="L1207" s="790"/>
      <c r="M1207" s="790"/>
      <c r="N1207" s="790"/>
      <c r="O1207" s="790"/>
      <c r="P1207" s="790"/>
      <c r="Q1207" s="790"/>
      <c r="R1207" s="323"/>
      <c r="S1207" s="791"/>
      <c r="T1207" s="791"/>
      <c r="U1207" s="791"/>
      <c r="V1207" s="791"/>
      <c r="W1207" s="12"/>
      <c r="X1207" s="12"/>
      <c r="Y1207" s="615" t="s">
        <v>559</v>
      </c>
      <c r="Z1207" s="789"/>
      <c r="AA1207" s="392"/>
      <c r="AB1207" s="392"/>
      <c r="AC1207" s="392"/>
      <c r="AD1207" s="14"/>
      <c r="AE1207" s="14"/>
      <c r="AF1207" s="392"/>
      <c r="AG1207" s="392"/>
      <c r="AH1207" s="392"/>
      <c r="AI1207" s="392"/>
      <c r="AJ1207" s="392"/>
      <c r="AK1207" s="124"/>
      <c r="CT1207" s="14"/>
      <c r="CU1207" s="14"/>
      <c r="CV1207" s="14"/>
      <c r="CW1207" s="14"/>
      <c r="CX1207" s="14"/>
    </row>
    <row r="1208" spans="1:102" s="13" customFormat="1" ht="3.75" customHeight="1">
      <c r="A1208" s="165"/>
      <c r="B1208" s="394"/>
      <c r="C1208" s="394"/>
      <c r="D1208" s="394"/>
      <c r="E1208" s="394"/>
      <c r="F1208" s="394"/>
      <c r="G1208" s="394"/>
      <c r="H1208" s="394"/>
      <c r="I1208" s="394"/>
      <c r="J1208" s="394"/>
      <c r="K1208" s="394"/>
      <c r="L1208" s="323"/>
      <c r="M1208" s="323"/>
      <c r="N1208" s="323"/>
      <c r="O1208" s="323"/>
      <c r="P1208" s="395"/>
      <c r="Q1208" s="323"/>
      <c r="R1208" s="323"/>
      <c r="S1208" s="331"/>
      <c r="T1208" s="331"/>
      <c r="U1208" s="331"/>
      <c r="V1208" s="331"/>
      <c r="W1208" s="12"/>
      <c r="X1208" s="12"/>
      <c r="Y1208" s="392"/>
      <c r="Z1208" s="392"/>
      <c r="AA1208" s="392"/>
      <c r="AB1208" s="392"/>
      <c r="AC1208" s="392"/>
      <c r="AD1208" s="14"/>
      <c r="AE1208" s="14"/>
      <c r="AF1208" s="392"/>
      <c r="AG1208" s="392"/>
      <c r="AH1208" s="392"/>
      <c r="AI1208" s="392"/>
      <c r="AJ1208" s="392"/>
      <c r="AK1208" s="124"/>
      <c r="CT1208" s="14"/>
      <c r="CU1208" s="14"/>
      <c r="CV1208" s="14"/>
      <c r="CW1208" s="14"/>
      <c r="CX1208" s="14"/>
    </row>
    <row r="1209" spans="1:102" s="13" customFormat="1" ht="15" customHeight="1">
      <c r="A1209" s="165"/>
      <c r="B1209" s="790"/>
      <c r="C1209" s="790"/>
      <c r="D1209" s="790"/>
      <c r="E1209" s="790"/>
      <c r="F1209" s="790"/>
      <c r="G1209" s="790"/>
      <c r="H1209" s="790"/>
      <c r="I1209" s="790"/>
      <c r="J1209" s="394"/>
      <c r="K1209" s="790"/>
      <c r="L1209" s="790"/>
      <c r="M1209" s="790"/>
      <c r="N1209" s="790"/>
      <c r="O1209" s="790"/>
      <c r="P1209" s="790"/>
      <c r="Q1209" s="790"/>
      <c r="R1209" s="323"/>
      <c r="S1209" s="791"/>
      <c r="T1209" s="791"/>
      <c r="U1209" s="791"/>
      <c r="V1209" s="791"/>
      <c r="W1209" s="12"/>
      <c r="X1209" s="12"/>
      <c r="Y1209" s="615" t="s">
        <v>560</v>
      </c>
      <c r="Z1209" s="789"/>
      <c r="AA1209" s="392"/>
      <c r="AB1209" s="392"/>
      <c r="AC1209" s="392"/>
      <c r="AD1209" s="14"/>
      <c r="AE1209" s="14"/>
      <c r="AF1209" s="392"/>
      <c r="AG1209" s="392"/>
      <c r="AH1209" s="392"/>
      <c r="AI1209" s="392"/>
      <c r="AJ1209" s="392"/>
      <c r="AK1209" s="124"/>
      <c r="CT1209" s="14"/>
      <c r="CU1209" s="14"/>
      <c r="CV1209" s="14"/>
      <c r="CW1209" s="14"/>
      <c r="CX1209" s="14"/>
    </row>
    <row r="1210" spans="1:102" s="13" customFormat="1" ht="3.75" customHeight="1">
      <c r="A1210" s="165"/>
      <c r="B1210" s="394"/>
      <c r="C1210" s="394"/>
      <c r="D1210" s="394"/>
      <c r="E1210" s="394"/>
      <c r="F1210" s="394"/>
      <c r="G1210" s="394"/>
      <c r="H1210" s="394"/>
      <c r="I1210" s="394"/>
      <c r="J1210" s="394"/>
      <c r="K1210" s="394"/>
      <c r="L1210" s="323"/>
      <c r="M1210" s="323"/>
      <c r="N1210" s="323"/>
      <c r="O1210" s="323"/>
      <c r="P1210" s="395"/>
      <c r="Q1210" s="323"/>
      <c r="R1210" s="323"/>
      <c r="S1210" s="331"/>
      <c r="T1210" s="331"/>
      <c r="U1210" s="331"/>
      <c r="V1210" s="331"/>
      <c r="W1210" s="12"/>
      <c r="X1210" s="12"/>
      <c r="Y1210" s="392"/>
      <c r="Z1210" s="392"/>
      <c r="AA1210" s="392"/>
      <c r="AB1210" s="392"/>
      <c r="AC1210" s="392"/>
      <c r="AD1210" s="14"/>
      <c r="AE1210" s="14"/>
      <c r="AF1210" s="392"/>
      <c r="AG1210" s="392"/>
      <c r="AH1210" s="392"/>
      <c r="AI1210" s="392"/>
      <c r="AJ1210" s="392"/>
      <c r="AK1210" s="124"/>
      <c r="CT1210" s="14"/>
      <c r="CU1210" s="14"/>
      <c r="CV1210" s="14"/>
      <c r="CW1210" s="14"/>
      <c r="CX1210" s="14"/>
    </row>
    <row r="1211" spans="1:102" s="13" customFormat="1" ht="15" customHeight="1">
      <c r="A1211" s="165"/>
      <c r="B1211" s="790"/>
      <c r="C1211" s="790"/>
      <c r="D1211" s="790"/>
      <c r="E1211" s="790"/>
      <c r="F1211" s="790"/>
      <c r="G1211" s="790"/>
      <c r="H1211" s="790"/>
      <c r="I1211" s="790"/>
      <c r="J1211" s="394"/>
      <c r="K1211" s="790"/>
      <c r="L1211" s="790"/>
      <c r="M1211" s="790"/>
      <c r="N1211" s="790"/>
      <c r="O1211" s="790"/>
      <c r="P1211" s="790"/>
      <c r="Q1211" s="790"/>
      <c r="R1211" s="323"/>
      <c r="S1211" s="791"/>
      <c r="T1211" s="791"/>
      <c r="U1211" s="791"/>
      <c r="V1211" s="791"/>
      <c r="W1211" s="12"/>
      <c r="X1211" s="12"/>
      <c r="Y1211" s="615" t="s">
        <v>561</v>
      </c>
      <c r="Z1211" s="789"/>
      <c r="AA1211" s="14"/>
      <c r="AB1211" s="14"/>
      <c r="AC1211" s="392"/>
      <c r="AD1211" s="14"/>
      <c r="AE1211" s="14"/>
      <c r="AF1211" s="392"/>
      <c r="AG1211" s="14"/>
      <c r="AH1211" s="392"/>
      <c r="AI1211" s="14"/>
      <c r="AJ1211" s="14"/>
      <c r="AK1211" s="124"/>
      <c r="CT1211" s="14"/>
      <c r="CU1211" s="14"/>
      <c r="CV1211" s="14"/>
      <c r="CW1211" s="14"/>
      <c r="CX1211" s="14"/>
    </row>
    <row r="1212" spans="1:102" s="13" customFormat="1" ht="3.75" customHeight="1">
      <c r="A1212" s="165"/>
      <c r="B1212" s="18"/>
      <c r="C1212" s="12"/>
      <c r="D1212" s="17"/>
      <c r="E1212" s="390"/>
      <c r="F1212" s="12"/>
      <c r="G1212" s="12"/>
      <c r="H1212" s="12"/>
      <c r="I1212" s="12"/>
      <c r="J1212" s="12"/>
      <c r="K1212" s="12"/>
      <c r="L1212" s="12"/>
      <c r="M1212" s="12"/>
      <c r="N1212" s="12"/>
      <c r="O1212" s="12"/>
      <c r="P1212" s="17"/>
      <c r="Q1212" s="12"/>
      <c r="R1212" s="12"/>
      <c r="S1212" s="12"/>
      <c r="T1212" s="12"/>
      <c r="U1212" s="12"/>
      <c r="V1212" s="12"/>
      <c r="W1212" s="12"/>
      <c r="X1212" s="12"/>
      <c r="Y1212" s="12"/>
      <c r="Z1212" s="392"/>
      <c r="AA1212" s="392"/>
      <c r="AB1212" s="392"/>
      <c r="AC1212" s="392"/>
      <c r="AD1212" s="392"/>
      <c r="AE1212" s="392"/>
      <c r="AF1212" s="392"/>
      <c r="AG1212" s="392"/>
      <c r="AH1212" s="392"/>
      <c r="AI1212" s="392"/>
      <c r="AJ1212" s="392"/>
      <c r="AK1212" s="124"/>
      <c r="CT1212" s="14"/>
      <c r="CU1212" s="14"/>
      <c r="CV1212" s="14"/>
      <c r="CW1212" s="14"/>
      <c r="CX1212" s="14"/>
    </row>
    <row r="1213" spans="1:102" s="13" customFormat="1" ht="15" customHeight="1">
      <c r="A1213" s="165" t="s">
        <v>123</v>
      </c>
      <c r="B1213" s="17" t="s">
        <v>562</v>
      </c>
      <c r="C1213" s="12"/>
      <c r="D1213" s="17"/>
      <c r="E1213" s="390"/>
      <c r="F1213" s="12"/>
      <c r="G1213" s="12"/>
      <c r="H1213" s="12"/>
      <c r="I1213" s="12"/>
      <c r="J1213" s="12"/>
      <c r="K1213" s="12"/>
      <c r="L1213" s="12"/>
      <c r="M1213" s="12"/>
      <c r="N1213" s="12"/>
      <c r="O1213" s="12"/>
      <c r="P1213" s="391" t="s">
        <v>116</v>
      </c>
      <c r="Q1213" s="12"/>
      <c r="R1213" s="12"/>
      <c r="S1213" s="12"/>
      <c r="T1213" s="12"/>
      <c r="U1213" s="12"/>
      <c r="V1213" s="12"/>
      <c r="W1213" s="457" t="str">
        <f>IF(AG1213&lt;&gt;0,"ü"," ")</f>
        <v> </v>
      </c>
      <c r="X1213" s="12"/>
      <c r="Y1213" s="742" t="s">
        <v>563</v>
      </c>
      <c r="Z1213" s="743"/>
      <c r="AA1213" s="392"/>
      <c r="AB1213" s="392"/>
      <c r="AC1213" s="392"/>
      <c r="AD1213" s="392"/>
      <c r="AE1213" s="392"/>
      <c r="AF1213" s="392"/>
      <c r="AG1213" s="734">
        <f>SUM(S1215:V1221)</f>
        <v>0</v>
      </c>
      <c r="AH1213" s="734"/>
      <c r="AI1213" s="734"/>
      <c r="AJ1213" s="734"/>
      <c r="AK1213" s="124"/>
      <c r="CT1213" s="14"/>
      <c r="CU1213" s="14"/>
      <c r="CV1213" s="14"/>
      <c r="CW1213" s="14"/>
      <c r="CX1213" s="14"/>
    </row>
    <row r="1214" spans="1:102" s="13" customFormat="1" ht="10.5" customHeight="1">
      <c r="A1214" s="165"/>
      <c r="B1214" s="393" t="s">
        <v>564</v>
      </c>
      <c r="C1214" s="12"/>
      <c r="D1214" s="17"/>
      <c r="E1214" s="390"/>
      <c r="F1214" s="12"/>
      <c r="G1214" s="12"/>
      <c r="H1214" s="12"/>
      <c r="I1214" s="17"/>
      <c r="K1214" s="17" t="s">
        <v>558</v>
      </c>
      <c r="M1214" s="12"/>
      <c r="O1214" s="12"/>
      <c r="P1214" s="17"/>
      <c r="Q1214" s="12"/>
      <c r="R1214" s="12"/>
      <c r="S1214" s="17" t="s">
        <v>537</v>
      </c>
      <c r="T1214" s="12"/>
      <c r="U1214" s="12"/>
      <c r="V1214" s="12"/>
      <c r="W1214" s="12"/>
      <c r="X1214" s="12"/>
      <c r="Y1214" s="12"/>
      <c r="Z1214" s="392"/>
      <c r="AA1214" s="392"/>
      <c r="AB1214" s="392"/>
      <c r="AC1214" s="392"/>
      <c r="AD1214" s="392"/>
      <c r="AE1214" s="392"/>
      <c r="AF1214" s="392"/>
      <c r="AG1214" s="392"/>
      <c r="AH1214" s="392"/>
      <c r="AI1214" s="392"/>
      <c r="AJ1214" s="392"/>
      <c r="AK1214" s="124"/>
      <c r="CT1214" s="14"/>
      <c r="CU1214" s="14"/>
      <c r="CV1214" s="14"/>
      <c r="CW1214" s="14"/>
      <c r="CX1214" s="14"/>
    </row>
    <row r="1215" spans="1:102" s="13" customFormat="1" ht="15" customHeight="1">
      <c r="A1215" s="165"/>
      <c r="B1215" s="790"/>
      <c r="C1215" s="790"/>
      <c r="D1215" s="790"/>
      <c r="E1215" s="790"/>
      <c r="F1215" s="790"/>
      <c r="G1215" s="790"/>
      <c r="H1215" s="790"/>
      <c r="I1215" s="790"/>
      <c r="J1215" s="394"/>
      <c r="K1215" s="790"/>
      <c r="L1215" s="790"/>
      <c r="M1215" s="790"/>
      <c r="N1215" s="790"/>
      <c r="O1215" s="790"/>
      <c r="P1215" s="790"/>
      <c r="Q1215" s="790"/>
      <c r="R1215" s="323"/>
      <c r="S1215" s="791"/>
      <c r="T1215" s="791"/>
      <c r="U1215" s="791"/>
      <c r="V1215" s="791"/>
      <c r="W1215" s="12"/>
      <c r="X1215" s="12"/>
      <c r="Y1215" s="615" t="s">
        <v>565</v>
      </c>
      <c r="Z1215" s="789"/>
      <c r="AA1215" s="392"/>
      <c r="AB1215" s="392"/>
      <c r="AC1215" s="392"/>
      <c r="AD1215" s="14"/>
      <c r="AE1215" s="14"/>
      <c r="AF1215" s="392"/>
      <c r="AG1215" s="392"/>
      <c r="AH1215" s="392"/>
      <c r="AI1215" s="392"/>
      <c r="AJ1215" s="392"/>
      <c r="AK1215" s="124"/>
      <c r="CT1215" s="14"/>
      <c r="CU1215" s="14"/>
      <c r="CV1215" s="14"/>
      <c r="CW1215" s="14"/>
      <c r="CX1215" s="14"/>
    </row>
    <row r="1216" spans="1:102" s="13" customFormat="1" ht="3.75" customHeight="1">
      <c r="A1216" s="165"/>
      <c r="B1216" s="394"/>
      <c r="C1216" s="394"/>
      <c r="D1216" s="394"/>
      <c r="E1216" s="394"/>
      <c r="F1216" s="394"/>
      <c r="G1216" s="394"/>
      <c r="H1216" s="394"/>
      <c r="I1216" s="394"/>
      <c r="J1216" s="394"/>
      <c r="K1216" s="394"/>
      <c r="L1216" s="323"/>
      <c r="M1216" s="323"/>
      <c r="N1216" s="323"/>
      <c r="O1216" s="323"/>
      <c r="P1216" s="395"/>
      <c r="Q1216" s="323"/>
      <c r="R1216" s="323"/>
      <c r="S1216" s="331"/>
      <c r="T1216" s="331"/>
      <c r="U1216" s="331"/>
      <c r="V1216" s="331"/>
      <c r="W1216" s="12"/>
      <c r="X1216" s="12"/>
      <c r="Y1216" s="396"/>
      <c r="Z1216" s="396"/>
      <c r="AA1216" s="392"/>
      <c r="AB1216" s="392"/>
      <c r="AC1216" s="392"/>
      <c r="AD1216" s="14"/>
      <c r="AE1216" s="14"/>
      <c r="AF1216" s="392"/>
      <c r="AG1216" s="392"/>
      <c r="AH1216" s="392"/>
      <c r="AI1216" s="392"/>
      <c r="AJ1216" s="392"/>
      <c r="AK1216" s="124"/>
      <c r="CT1216" s="14"/>
      <c r="CU1216" s="14"/>
      <c r="CV1216" s="14"/>
      <c r="CW1216" s="14"/>
      <c r="CX1216" s="14"/>
    </row>
    <row r="1217" spans="1:102" s="13" customFormat="1" ht="15" customHeight="1">
      <c r="A1217" s="165"/>
      <c r="B1217" s="790"/>
      <c r="C1217" s="790"/>
      <c r="D1217" s="790"/>
      <c r="E1217" s="790"/>
      <c r="F1217" s="790"/>
      <c r="G1217" s="790"/>
      <c r="H1217" s="790"/>
      <c r="I1217" s="790"/>
      <c r="J1217" s="394"/>
      <c r="K1217" s="790"/>
      <c r="L1217" s="790"/>
      <c r="M1217" s="790"/>
      <c r="N1217" s="790"/>
      <c r="O1217" s="790"/>
      <c r="P1217" s="790"/>
      <c r="Q1217" s="790"/>
      <c r="R1217" s="323"/>
      <c r="S1217" s="791"/>
      <c r="T1217" s="791"/>
      <c r="U1217" s="791"/>
      <c r="V1217" s="791"/>
      <c r="W1217" s="12"/>
      <c r="X1217" s="12"/>
      <c r="Y1217" s="615" t="s">
        <v>566</v>
      </c>
      <c r="Z1217" s="789"/>
      <c r="AA1217" s="392"/>
      <c r="AB1217" s="392"/>
      <c r="AC1217" s="392"/>
      <c r="AD1217" s="14"/>
      <c r="AE1217" s="14"/>
      <c r="AF1217" s="392"/>
      <c r="AG1217" s="392"/>
      <c r="AH1217" s="392"/>
      <c r="AI1217" s="392"/>
      <c r="AJ1217" s="392"/>
      <c r="AK1217" s="124"/>
      <c r="CT1217" s="14"/>
      <c r="CU1217" s="14"/>
      <c r="CV1217" s="14"/>
      <c r="CW1217" s="14"/>
      <c r="CX1217" s="14"/>
    </row>
    <row r="1218" spans="1:102" s="13" customFormat="1" ht="3.75" customHeight="1">
      <c r="A1218" s="165"/>
      <c r="B1218" s="394"/>
      <c r="C1218" s="394"/>
      <c r="D1218" s="394"/>
      <c r="E1218" s="394"/>
      <c r="F1218" s="394"/>
      <c r="G1218" s="394"/>
      <c r="H1218" s="394"/>
      <c r="I1218" s="394"/>
      <c r="J1218" s="394"/>
      <c r="K1218" s="394"/>
      <c r="L1218" s="323"/>
      <c r="M1218" s="323"/>
      <c r="N1218" s="323"/>
      <c r="O1218" s="323"/>
      <c r="P1218" s="395"/>
      <c r="Q1218" s="323"/>
      <c r="R1218" s="323"/>
      <c r="S1218" s="331"/>
      <c r="T1218" s="331"/>
      <c r="U1218" s="331"/>
      <c r="V1218" s="331"/>
      <c r="W1218" s="12"/>
      <c r="X1218" s="12"/>
      <c r="Y1218" s="392"/>
      <c r="Z1218" s="392"/>
      <c r="AA1218" s="392"/>
      <c r="AB1218" s="392"/>
      <c r="AC1218" s="392"/>
      <c r="AD1218" s="14"/>
      <c r="AE1218" s="14"/>
      <c r="AF1218" s="392"/>
      <c r="AG1218" s="392"/>
      <c r="AH1218" s="392"/>
      <c r="AI1218" s="392"/>
      <c r="AJ1218" s="392"/>
      <c r="AK1218" s="124"/>
      <c r="CT1218" s="14"/>
      <c r="CU1218" s="14"/>
      <c r="CV1218" s="14"/>
      <c r="CW1218" s="14"/>
      <c r="CX1218" s="14"/>
    </row>
    <row r="1219" spans="1:102" s="13" customFormat="1" ht="15" customHeight="1">
      <c r="A1219" s="165"/>
      <c r="B1219" s="790"/>
      <c r="C1219" s="790"/>
      <c r="D1219" s="790"/>
      <c r="E1219" s="790"/>
      <c r="F1219" s="790"/>
      <c r="G1219" s="790"/>
      <c r="H1219" s="790"/>
      <c r="I1219" s="790"/>
      <c r="J1219" s="394"/>
      <c r="K1219" s="790"/>
      <c r="L1219" s="790"/>
      <c r="M1219" s="790"/>
      <c r="N1219" s="790"/>
      <c r="O1219" s="790"/>
      <c r="P1219" s="790"/>
      <c r="Q1219" s="790"/>
      <c r="R1219" s="323"/>
      <c r="S1219" s="791"/>
      <c r="T1219" s="791"/>
      <c r="U1219" s="791"/>
      <c r="V1219" s="791"/>
      <c r="W1219" s="12"/>
      <c r="X1219" s="12"/>
      <c r="Y1219" s="615" t="s">
        <v>567</v>
      </c>
      <c r="Z1219" s="789"/>
      <c r="AA1219" s="392"/>
      <c r="AB1219" s="392"/>
      <c r="AC1219" s="392"/>
      <c r="AD1219" s="14"/>
      <c r="AE1219" s="14"/>
      <c r="AF1219" s="392"/>
      <c r="AG1219" s="392"/>
      <c r="AH1219" s="392"/>
      <c r="AI1219" s="392"/>
      <c r="AJ1219" s="392"/>
      <c r="AK1219" s="124"/>
      <c r="CT1219" s="14"/>
      <c r="CU1219" s="14"/>
      <c r="CV1219" s="14"/>
      <c r="CW1219" s="14"/>
      <c r="CX1219" s="14"/>
    </row>
    <row r="1220" spans="1:102" s="13" customFormat="1" ht="3.75" customHeight="1">
      <c r="A1220" s="165"/>
      <c r="B1220" s="397"/>
      <c r="C1220" s="397"/>
      <c r="D1220" s="397"/>
      <c r="E1220" s="397"/>
      <c r="F1220" s="397"/>
      <c r="G1220" s="397"/>
      <c r="H1220" s="397"/>
      <c r="I1220" s="397"/>
      <c r="J1220" s="17"/>
      <c r="K1220" s="22"/>
      <c r="L1220" s="22"/>
      <c r="M1220" s="22"/>
      <c r="N1220" s="22"/>
      <c r="O1220" s="22"/>
      <c r="P1220" s="22"/>
      <c r="Q1220" s="22"/>
      <c r="R1220" s="12"/>
      <c r="S1220" s="159"/>
      <c r="T1220" s="159"/>
      <c r="U1220" s="159"/>
      <c r="V1220" s="159"/>
      <c r="W1220" s="12"/>
      <c r="X1220" s="12"/>
      <c r="Y1220" s="392"/>
      <c r="Z1220" s="392"/>
      <c r="AA1220" s="392"/>
      <c r="AB1220" s="392"/>
      <c r="AC1220" s="392"/>
      <c r="AD1220" s="14"/>
      <c r="AE1220" s="14"/>
      <c r="AF1220" s="392"/>
      <c r="AG1220" s="392"/>
      <c r="AH1220" s="392"/>
      <c r="AI1220" s="392"/>
      <c r="AJ1220" s="392"/>
      <c r="AK1220" s="124"/>
      <c r="CT1220" s="14"/>
      <c r="CU1220" s="14"/>
      <c r="CV1220" s="14"/>
      <c r="CW1220" s="14"/>
      <c r="CX1220" s="14"/>
    </row>
    <row r="1221" spans="1:102" s="13" customFormat="1" ht="15" customHeight="1">
      <c r="A1221" s="165"/>
      <c r="B1221" s="790"/>
      <c r="C1221" s="790"/>
      <c r="D1221" s="790"/>
      <c r="E1221" s="790"/>
      <c r="F1221" s="790"/>
      <c r="G1221" s="790"/>
      <c r="H1221" s="790"/>
      <c r="I1221" s="790"/>
      <c r="J1221" s="394"/>
      <c r="K1221" s="790"/>
      <c r="L1221" s="790"/>
      <c r="M1221" s="790"/>
      <c r="N1221" s="790"/>
      <c r="O1221" s="790"/>
      <c r="P1221" s="790"/>
      <c r="Q1221" s="790"/>
      <c r="R1221" s="323"/>
      <c r="S1221" s="791"/>
      <c r="T1221" s="791"/>
      <c r="U1221" s="791"/>
      <c r="V1221" s="791"/>
      <c r="W1221" s="12"/>
      <c r="X1221" s="12"/>
      <c r="Y1221" s="615" t="s">
        <v>568</v>
      </c>
      <c r="Z1221" s="789"/>
      <c r="AA1221" s="14"/>
      <c r="AB1221" s="14"/>
      <c r="AC1221" s="392"/>
      <c r="AD1221" s="14"/>
      <c r="AE1221" s="14"/>
      <c r="AF1221" s="392"/>
      <c r="AG1221" s="14"/>
      <c r="AH1221" s="392"/>
      <c r="AI1221" s="14"/>
      <c r="AJ1221" s="14"/>
      <c r="AK1221" s="124"/>
      <c r="CT1221" s="14"/>
      <c r="CU1221" s="14"/>
      <c r="CV1221" s="14"/>
      <c r="CW1221" s="14"/>
      <c r="CX1221" s="14"/>
    </row>
    <row r="1222" spans="1:102" s="24" customFormat="1" ht="3.75" customHeight="1">
      <c r="A1222" s="90"/>
      <c r="B1222" s="98"/>
      <c r="C1222" s="23"/>
      <c r="D1222" s="98"/>
      <c r="E1222" s="389"/>
      <c r="F1222" s="23"/>
      <c r="G1222" s="23"/>
      <c r="H1222" s="23"/>
      <c r="I1222" s="23"/>
      <c r="J1222" s="23"/>
      <c r="K1222" s="23"/>
      <c r="L1222" s="23"/>
      <c r="M1222" s="23"/>
      <c r="N1222" s="23"/>
      <c r="O1222" s="23"/>
      <c r="P1222" s="98"/>
      <c r="Q1222" s="23"/>
      <c r="R1222" s="23"/>
      <c r="S1222" s="23"/>
      <c r="T1222" s="23"/>
      <c r="U1222" s="23"/>
      <c r="V1222" s="23"/>
      <c r="W1222" s="23"/>
      <c r="X1222" s="23"/>
      <c r="Y1222" s="396"/>
      <c r="Z1222" s="396"/>
      <c r="AA1222" s="372"/>
      <c r="AB1222" s="372"/>
      <c r="AC1222" s="49"/>
      <c r="AD1222" s="7"/>
      <c r="AE1222" s="7"/>
      <c r="AF1222" s="49"/>
      <c r="AG1222" s="49"/>
      <c r="AH1222" s="49"/>
      <c r="AI1222" s="49"/>
      <c r="AJ1222" s="49"/>
      <c r="AK1222" s="79"/>
      <c r="CT1222" s="7"/>
      <c r="CU1222" s="7"/>
      <c r="CV1222" s="7"/>
      <c r="CW1222" s="7"/>
      <c r="CX1222" s="7"/>
    </row>
    <row r="1223" spans="1:102" s="13" customFormat="1" ht="15.75" customHeight="1">
      <c r="A1223" s="398" t="s">
        <v>128</v>
      </c>
      <c r="B1223" s="117" t="s">
        <v>651</v>
      </c>
      <c r="C1223" s="399"/>
      <c r="D1223" s="399"/>
      <c r="E1223" s="399"/>
      <c r="F1223" s="400"/>
      <c r="G1223" s="399"/>
      <c r="H1223" s="399"/>
      <c r="I1223" s="399"/>
      <c r="J1223" s="399"/>
      <c r="K1223" s="399"/>
      <c r="L1223" s="399"/>
      <c r="M1223" s="399"/>
      <c r="N1223" s="399"/>
      <c r="O1223" s="399"/>
      <c r="P1223" s="399"/>
      <c r="Q1223" s="399"/>
      <c r="R1223" s="399"/>
      <c r="S1223" s="399"/>
      <c r="T1223" s="399"/>
      <c r="U1223" s="399"/>
      <c r="V1223" s="399"/>
      <c r="W1223" s="399"/>
      <c r="X1223" s="399"/>
      <c r="Y1223" s="795" t="s">
        <v>569</v>
      </c>
      <c r="Z1223" s="796"/>
      <c r="AA1223" s="401"/>
      <c r="AB1223" s="401"/>
      <c r="AC1223" s="401"/>
      <c r="AD1223" s="14"/>
      <c r="AE1223" s="14"/>
      <c r="AG1223" s="645">
        <f>+AG1176+AG1180+AG1188+AG1190+AG1192+AG1194+AG1196+AG1205+AG1213</f>
        <v>0</v>
      </c>
      <c r="AH1223" s="645"/>
      <c r="AI1223" s="645"/>
      <c r="AJ1223" s="645"/>
      <c r="AK1223" s="124"/>
      <c r="CT1223" s="14"/>
      <c r="CU1223" s="14"/>
      <c r="CV1223" s="14"/>
      <c r="CW1223" s="14"/>
      <c r="CX1223" s="14"/>
    </row>
    <row r="1224" spans="1:102" s="24" customFormat="1" ht="3.75" customHeight="1">
      <c r="A1224" s="160"/>
      <c r="B1224" s="205"/>
      <c r="C1224" s="84"/>
      <c r="D1224" s="84"/>
      <c r="E1224" s="84"/>
      <c r="F1224" s="388"/>
      <c r="G1224" s="84"/>
      <c r="H1224" s="84"/>
      <c r="I1224" s="84"/>
      <c r="J1224" s="84"/>
      <c r="K1224" s="84"/>
      <c r="L1224" s="84"/>
      <c r="M1224" s="84"/>
      <c r="N1224" s="84"/>
      <c r="O1224" s="84"/>
      <c r="P1224" s="84"/>
      <c r="Q1224" s="84"/>
      <c r="R1224" s="84"/>
      <c r="S1224" s="84"/>
      <c r="T1224" s="84"/>
      <c r="U1224" s="84"/>
      <c r="V1224" s="84"/>
      <c r="W1224" s="84"/>
      <c r="X1224" s="84"/>
      <c r="Y1224" s="84"/>
      <c r="Z1224" s="84"/>
      <c r="AA1224" s="84"/>
      <c r="AB1224" s="84"/>
      <c r="AC1224" s="84"/>
      <c r="AD1224" s="84"/>
      <c r="AE1224" s="84"/>
      <c r="AF1224" s="84"/>
      <c r="AG1224" s="84"/>
      <c r="AH1224" s="84"/>
      <c r="AI1224" s="84"/>
      <c r="AJ1224" s="84"/>
      <c r="AK1224" s="86"/>
      <c r="CT1224" s="7"/>
      <c r="CU1224" s="7"/>
      <c r="CV1224" s="7"/>
      <c r="CW1224" s="7"/>
      <c r="CX1224" s="7"/>
    </row>
    <row r="1225" spans="1:102" s="24" customFormat="1" ht="3.75" customHeight="1">
      <c r="A1225" s="27"/>
      <c r="CT1225" s="7"/>
      <c r="CU1225" s="7"/>
      <c r="CV1225" s="7"/>
      <c r="CW1225" s="7"/>
      <c r="CX1225" s="7"/>
    </row>
    <row r="1226" spans="1:102" s="24" customFormat="1" ht="14.25">
      <c r="A1226" s="534" t="s">
        <v>570</v>
      </c>
      <c r="B1226" s="535"/>
      <c r="C1226" s="535"/>
      <c r="D1226" s="535"/>
      <c r="E1226" s="535"/>
      <c r="F1226" s="535"/>
      <c r="G1226" s="535"/>
      <c r="H1226" s="535"/>
      <c r="I1226" s="535"/>
      <c r="J1226" s="535"/>
      <c r="K1226" s="535"/>
      <c r="L1226" s="535"/>
      <c r="M1226" s="535"/>
      <c r="N1226" s="535"/>
      <c r="O1226" s="535"/>
      <c r="P1226" s="535"/>
      <c r="Q1226" s="535"/>
      <c r="R1226" s="535"/>
      <c r="S1226" s="535"/>
      <c r="T1226" s="535"/>
      <c r="U1226" s="535"/>
      <c r="V1226" s="535"/>
      <c r="W1226" s="535"/>
      <c r="X1226" s="535"/>
      <c r="Y1226" s="535"/>
      <c r="Z1226" s="535"/>
      <c r="AA1226" s="535"/>
      <c r="AB1226" s="535"/>
      <c r="AC1226" s="535"/>
      <c r="AD1226" s="535"/>
      <c r="AE1226" s="535"/>
      <c r="AF1226" s="535"/>
      <c r="AG1226" s="535"/>
      <c r="AH1226" s="535"/>
      <c r="AI1226" s="535"/>
      <c r="AJ1226" s="535"/>
      <c r="AK1226" s="536"/>
      <c r="CT1226" s="7"/>
      <c r="CU1226" s="7"/>
      <c r="CV1226" s="7"/>
      <c r="CW1226" s="7"/>
      <c r="CX1226" s="7"/>
    </row>
    <row r="1227" spans="1:102" s="24" customFormat="1" ht="10.5" customHeight="1">
      <c r="A1227" s="853" t="s">
        <v>571</v>
      </c>
      <c r="B1227" s="854"/>
      <c r="C1227" s="854"/>
      <c r="D1227" s="854"/>
      <c r="E1227" s="854"/>
      <c r="F1227" s="854"/>
      <c r="G1227" s="854"/>
      <c r="H1227" s="854"/>
      <c r="I1227" s="854"/>
      <c r="J1227" s="854"/>
      <c r="K1227" s="854"/>
      <c r="L1227" s="854"/>
      <c r="M1227" s="854"/>
      <c r="N1227" s="854"/>
      <c r="O1227" s="854"/>
      <c r="P1227" s="854"/>
      <c r="Q1227" s="854"/>
      <c r="R1227" s="854"/>
      <c r="S1227" s="854"/>
      <c r="T1227" s="854"/>
      <c r="U1227" s="854"/>
      <c r="V1227" s="854"/>
      <c r="W1227" s="854"/>
      <c r="X1227" s="854"/>
      <c r="Y1227" s="854"/>
      <c r="Z1227" s="854"/>
      <c r="AA1227" s="854"/>
      <c r="AB1227" s="854"/>
      <c r="AC1227" s="854"/>
      <c r="AD1227" s="854"/>
      <c r="AE1227" s="854"/>
      <c r="AF1227" s="854"/>
      <c r="AG1227" s="854"/>
      <c r="AH1227" s="854"/>
      <c r="AI1227" s="854"/>
      <c r="AJ1227" s="854"/>
      <c r="AK1227" s="855"/>
      <c r="CT1227" s="7"/>
      <c r="CU1227" s="7"/>
      <c r="CV1227" s="7"/>
      <c r="CW1227" s="7"/>
      <c r="CX1227" s="7"/>
    </row>
    <row r="1228" spans="1:102" s="24" customFormat="1" ht="3.75" customHeight="1">
      <c r="A1228" s="88"/>
      <c r="B1228" s="89"/>
      <c r="C1228" s="89"/>
      <c r="D1228" s="89"/>
      <c r="E1228" s="89"/>
      <c r="F1228" s="89"/>
      <c r="G1228" s="89"/>
      <c r="H1228" s="89"/>
      <c r="I1228" s="89"/>
      <c r="J1228" s="89"/>
      <c r="K1228" s="89"/>
      <c r="L1228" s="89"/>
      <c r="M1228" s="89"/>
      <c r="N1228" s="89"/>
      <c r="O1228" s="89"/>
      <c r="P1228" s="89"/>
      <c r="Q1228" s="89"/>
      <c r="R1228" s="89"/>
      <c r="S1228" s="89"/>
      <c r="T1228" s="89"/>
      <c r="U1228" s="89"/>
      <c r="V1228" s="89"/>
      <c r="W1228" s="89"/>
      <c r="X1228" s="89"/>
      <c r="Y1228" s="89"/>
      <c r="Z1228" s="89"/>
      <c r="AA1228" s="89"/>
      <c r="AB1228" s="89"/>
      <c r="AC1228" s="89"/>
      <c r="AD1228" s="89"/>
      <c r="AE1228" s="89"/>
      <c r="AF1228" s="89"/>
      <c r="AG1228" s="89"/>
      <c r="AH1228" s="89"/>
      <c r="AI1228" s="89"/>
      <c r="AJ1228" s="89"/>
      <c r="AK1228" s="121"/>
      <c r="CT1228" s="7"/>
      <c r="CU1228" s="7"/>
      <c r="CV1228" s="7"/>
      <c r="CW1228" s="7"/>
      <c r="CX1228" s="7"/>
    </row>
    <row r="1229" spans="1:102" s="24" customFormat="1" ht="15" customHeight="1">
      <c r="A1229" s="90" t="s">
        <v>131</v>
      </c>
      <c r="B1229" s="98" t="s">
        <v>572</v>
      </c>
      <c r="C1229" s="23"/>
      <c r="D1229" s="98"/>
      <c r="E1229" s="389"/>
      <c r="F1229" s="23"/>
      <c r="G1229" s="23"/>
      <c r="H1229" s="23"/>
      <c r="I1229" s="7"/>
      <c r="J1229" s="540"/>
      <c r="K1229" s="540"/>
      <c r="L1229" s="540"/>
      <c r="M1229" s="540"/>
      <c r="N1229" s="7"/>
      <c r="O1229" s="91" t="s">
        <v>573</v>
      </c>
      <c r="Q1229" s="23"/>
      <c r="R1229" s="23"/>
      <c r="S1229" s="23"/>
      <c r="T1229" s="23"/>
      <c r="U1229" s="23"/>
      <c r="V1229" s="23"/>
      <c r="W1229" s="456" t="str">
        <f>IF(AB1229&lt;&gt;0,"ü"," ")</f>
        <v> </v>
      </c>
      <c r="X1229" s="23"/>
      <c r="Y1229" s="615" t="s">
        <v>574</v>
      </c>
      <c r="Z1229" s="789"/>
      <c r="AA1229" s="23"/>
      <c r="AB1229" s="685"/>
      <c r="AC1229" s="685"/>
      <c r="AD1229" s="685"/>
      <c r="AE1229" s="685"/>
      <c r="AG1229" s="7"/>
      <c r="AH1229" s="7"/>
      <c r="AI1229" s="7"/>
      <c r="AJ1229" s="7"/>
      <c r="AK1229" s="79"/>
      <c r="CT1229" s="7"/>
      <c r="CU1229" s="7"/>
      <c r="CV1229" s="7"/>
      <c r="CW1229" s="7"/>
      <c r="CX1229" s="7"/>
    </row>
    <row r="1230" spans="1:102" s="24" customFormat="1" ht="3.75" customHeight="1">
      <c r="A1230" s="90"/>
      <c r="B1230" s="98"/>
      <c r="C1230" s="23"/>
      <c r="D1230" s="98"/>
      <c r="E1230" s="389"/>
      <c r="F1230" s="23"/>
      <c r="G1230" s="23"/>
      <c r="H1230" s="23"/>
      <c r="I1230" s="7"/>
      <c r="J1230" s="23"/>
      <c r="K1230" s="23"/>
      <c r="L1230" s="23"/>
      <c r="M1230" s="23"/>
      <c r="N1230" s="7"/>
      <c r="O1230" s="91"/>
      <c r="Q1230" s="23"/>
      <c r="R1230" s="23"/>
      <c r="S1230" s="23"/>
      <c r="T1230" s="23"/>
      <c r="U1230" s="23"/>
      <c r="V1230" s="23"/>
      <c r="W1230" s="23"/>
      <c r="X1230" s="23"/>
      <c r="Y1230" s="396"/>
      <c r="Z1230" s="396"/>
      <c r="AA1230" s="23"/>
      <c r="AB1230" s="275"/>
      <c r="AC1230" s="275"/>
      <c r="AD1230" s="275"/>
      <c r="AE1230" s="275"/>
      <c r="AG1230" s="7"/>
      <c r="AH1230" s="7"/>
      <c r="AI1230" s="7"/>
      <c r="AJ1230" s="7"/>
      <c r="AK1230" s="79"/>
      <c r="CT1230" s="7"/>
      <c r="CU1230" s="7"/>
      <c r="CV1230" s="7"/>
      <c r="CW1230" s="7"/>
      <c r="CX1230" s="7"/>
    </row>
    <row r="1231" spans="1:102" s="24" customFormat="1" ht="15" customHeight="1">
      <c r="A1231" s="90" t="s">
        <v>132</v>
      </c>
      <c r="B1231" s="98" t="s">
        <v>572</v>
      </c>
      <c r="C1231" s="23"/>
      <c r="D1231" s="98"/>
      <c r="E1231" s="389"/>
      <c r="F1231" s="23"/>
      <c r="G1231" s="23"/>
      <c r="H1231" s="23"/>
      <c r="I1231" s="7"/>
      <c r="J1231" s="540"/>
      <c r="K1231" s="540"/>
      <c r="L1231" s="540"/>
      <c r="M1231" s="540"/>
      <c r="N1231" s="7"/>
      <c r="O1231" s="91" t="s">
        <v>573</v>
      </c>
      <c r="Q1231" s="23"/>
      <c r="R1231" s="23"/>
      <c r="S1231" s="23"/>
      <c r="T1231" s="23"/>
      <c r="U1231" s="23"/>
      <c r="V1231" s="23"/>
      <c r="W1231" s="456" t="str">
        <f>IF(AB1231&lt;&gt;0,"ü"," ")</f>
        <v> </v>
      </c>
      <c r="X1231" s="23"/>
      <c r="Y1231" s="615" t="s">
        <v>575</v>
      </c>
      <c r="Z1231" s="789"/>
      <c r="AA1231" s="23"/>
      <c r="AB1231" s="685"/>
      <c r="AC1231" s="685"/>
      <c r="AD1231" s="685"/>
      <c r="AE1231" s="685"/>
      <c r="AG1231" s="7"/>
      <c r="AH1231" s="7"/>
      <c r="AI1231" s="7"/>
      <c r="AJ1231" s="7"/>
      <c r="AK1231" s="79"/>
      <c r="CT1231" s="7"/>
      <c r="CU1231" s="7"/>
      <c r="CV1231" s="7"/>
      <c r="CW1231" s="7"/>
      <c r="CX1231" s="7"/>
    </row>
    <row r="1232" spans="1:102" s="24" customFormat="1" ht="3.75" customHeight="1">
      <c r="A1232" s="90"/>
      <c r="B1232" s="98"/>
      <c r="C1232" s="23"/>
      <c r="D1232" s="98"/>
      <c r="E1232" s="389"/>
      <c r="F1232" s="23"/>
      <c r="G1232" s="23"/>
      <c r="H1232" s="23"/>
      <c r="I1232" s="7"/>
      <c r="J1232" s="23"/>
      <c r="K1232" s="23"/>
      <c r="L1232" s="23"/>
      <c r="M1232" s="23"/>
      <c r="N1232" s="7"/>
      <c r="O1232" s="91"/>
      <c r="Q1232" s="23"/>
      <c r="R1232" s="23"/>
      <c r="S1232" s="23"/>
      <c r="T1232" s="23"/>
      <c r="U1232" s="23"/>
      <c r="V1232" s="23"/>
      <c r="W1232" s="23"/>
      <c r="X1232" s="23"/>
      <c r="Y1232" s="23"/>
      <c r="Z1232" s="23"/>
      <c r="AA1232" s="23"/>
      <c r="AB1232" s="265"/>
      <c r="AC1232" s="265"/>
      <c r="AD1232" s="265"/>
      <c r="AE1232" s="265"/>
      <c r="AF1232" s="23"/>
      <c r="AG1232" s="7"/>
      <c r="AH1232" s="7"/>
      <c r="AI1232" s="7"/>
      <c r="AJ1232" s="7"/>
      <c r="AK1232" s="79"/>
      <c r="CT1232" s="7"/>
      <c r="CU1232" s="7"/>
      <c r="CV1232" s="7"/>
      <c r="CW1232" s="7"/>
      <c r="CX1232" s="7"/>
    </row>
    <row r="1233" spans="1:102" s="24" customFormat="1" ht="15" customHeight="1">
      <c r="A1233" s="90" t="s">
        <v>136</v>
      </c>
      <c r="B1233" s="98" t="s">
        <v>572</v>
      </c>
      <c r="C1233" s="23"/>
      <c r="D1233" s="98"/>
      <c r="E1233" s="389"/>
      <c r="F1233" s="23"/>
      <c r="G1233" s="23"/>
      <c r="H1233" s="23"/>
      <c r="I1233" s="7"/>
      <c r="J1233" s="540"/>
      <c r="K1233" s="540"/>
      <c r="L1233" s="540"/>
      <c r="M1233" s="540"/>
      <c r="N1233" s="7"/>
      <c r="O1233" s="91" t="s">
        <v>573</v>
      </c>
      <c r="Q1233" s="23"/>
      <c r="R1233" s="23"/>
      <c r="S1233" s="23"/>
      <c r="T1233" s="23"/>
      <c r="U1233" s="23"/>
      <c r="V1233" s="23"/>
      <c r="W1233" s="456" t="str">
        <f>IF(AB1233&lt;&gt;0,"ü"," ")</f>
        <v> </v>
      </c>
      <c r="X1233" s="23"/>
      <c r="Y1233" s="615" t="s">
        <v>576</v>
      </c>
      <c r="Z1233" s="789"/>
      <c r="AA1233" s="23"/>
      <c r="AB1233" s="685"/>
      <c r="AC1233" s="685"/>
      <c r="AD1233" s="685"/>
      <c r="AE1233" s="685"/>
      <c r="AG1233" s="7"/>
      <c r="AH1233" s="7"/>
      <c r="AI1233" s="7"/>
      <c r="AJ1233" s="7"/>
      <c r="AK1233" s="79"/>
      <c r="CT1233" s="7"/>
      <c r="CU1233" s="7"/>
      <c r="CV1233" s="7"/>
      <c r="CW1233" s="7"/>
      <c r="CX1233" s="7"/>
    </row>
    <row r="1234" spans="1:102" s="24" customFormat="1" ht="3.75" customHeight="1">
      <c r="A1234" s="90"/>
      <c r="B1234" s="98"/>
      <c r="C1234" s="23"/>
      <c r="D1234" s="98"/>
      <c r="E1234" s="389"/>
      <c r="F1234" s="23"/>
      <c r="G1234" s="23"/>
      <c r="H1234" s="23"/>
      <c r="I1234" s="7"/>
      <c r="J1234" s="23"/>
      <c r="K1234" s="23"/>
      <c r="L1234" s="23"/>
      <c r="M1234" s="23"/>
      <c r="N1234" s="7"/>
      <c r="O1234" s="91"/>
      <c r="Q1234" s="23"/>
      <c r="R1234" s="23"/>
      <c r="S1234" s="23"/>
      <c r="T1234" s="23"/>
      <c r="U1234" s="23"/>
      <c r="V1234" s="23"/>
      <c r="W1234" s="23"/>
      <c r="X1234" s="23"/>
      <c r="Y1234" s="23"/>
      <c r="Z1234" s="23"/>
      <c r="AA1234" s="23"/>
      <c r="AB1234" s="265"/>
      <c r="AC1234" s="265"/>
      <c r="AD1234" s="265"/>
      <c r="AE1234" s="265"/>
      <c r="AF1234" s="23"/>
      <c r="AG1234" s="7"/>
      <c r="AH1234" s="7"/>
      <c r="AI1234" s="7"/>
      <c r="AJ1234" s="7"/>
      <c r="AK1234" s="79"/>
      <c r="CT1234" s="7"/>
      <c r="CU1234" s="7"/>
      <c r="CV1234" s="7"/>
      <c r="CW1234" s="7"/>
      <c r="CX1234" s="7"/>
    </row>
    <row r="1235" spans="1:102" s="24" customFormat="1" ht="15" customHeight="1">
      <c r="A1235" s="90" t="s">
        <v>137</v>
      </c>
      <c r="B1235" s="98" t="s">
        <v>572</v>
      </c>
      <c r="C1235" s="23"/>
      <c r="D1235" s="98"/>
      <c r="E1235" s="389"/>
      <c r="F1235" s="23"/>
      <c r="G1235" s="23"/>
      <c r="H1235" s="23"/>
      <c r="I1235" s="7"/>
      <c r="J1235" s="540"/>
      <c r="K1235" s="540"/>
      <c r="L1235" s="540"/>
      <c r="M1235" s="540"/>
      <c r="N1235" s="7"/>
      <c r="O1235" s="91" t="s">
        <v>573</v>
      </c>
      <c r="Q1235" s="23"/>
      <c r="R1235" s="23"/>
      <c r="S1235" s="23"/>
      <c r="T1235" s="23"/>
      <c r="U1235" s="23"/>
      <c r="V1235" s="23"/>
      <c r="W1235" s="456" t="str">
        <f>IF(AB1235&lt;&gt;0,"ü"," ")</f>
        <v> </v>
      </c>
      <c r="X1235" s="23"/>
      <c r="Y1235" s="615" t="s">
        <v>577</v>
      </c>
      <c r="Z1235" s="789"/>
      <c r="AA1235" s="23"/>
      <c r="AB1235" s="685"/>
      <c r="AC1235" s="685"/>
      <c r="AD1235" s="685"/>
      <c r="AE1235" s="685"/>
      <c r="AG1235" s="7"/>
      <c r="AH1235" s="7"/>
      <c r="AI1235" s="7"/>
      <c r="AJ1235" s="7"/>
      <c r="AK1235" s="79"/>
      <c r="CT1235" s="7"/>
      <c r="CU1235" s="7"/>
      <c r="CV1235" s="7"/>
      <c r="CW1235" s="7"/>
      <c r="CX1235" s="7"/>
    </row>
    <row r="1236" spans="1:102" s="24" customFormat="1" ht="3.75" customHeight="1">
      <c r="A1236" s="90"/>
      <c r="B1236" s="100"/>
      <c r="C1236" s="23"/>
      <c r="D1236" s="98"/>
      <c r="E1236" s="389"/>
      <c r="F1236" s="23"/>
      <c r="G1236" s="23"/>
      <c r="H1236" s="23"/>
      <c r="I1236" s="23"/>
      <c r="J1236" s="23"/>
      <c r="K1236" s="23"/>
      <c r="L1236" s="23"/>
      <c r="M1236" s="23"/>
      <c r="N1236" s="23"/>
      <c r="O1236" s="23"/>
      <c r="P1236" s="98"/>
      <c r="Q1236" s="23"/>
      <c r="R1236" s="23"/>
      <c r="S1236" s="23"/>
      <c r="T1236" s="23"/>
      <c r="U1236" s="23"/>
      <c r="V1236" s="23"/>
      <c r="W1236" s="23"/>
      <c r="X1236" s="23"/>
      <c r="Y1236" s="23"/>
      <c r="Z1236" s="23"/>
      <c r="AA1236" s="23"/>
      <c r="AB1236" s="265"/>
      <c r="AC1236" s="265"/>
      <c r="AD1236" s="265"/>
      <c r="AE1236" s="265"/>
      <c r="AF1236" s="23"/>
      <c r="AG1236" s="7"/>
      <c r="AH1236" s="7"/>
      <c r="AI1236" s="7"/>
      <c r="AJ1236" s="7"/>
      <c r="AK1236" s="79"/>
      <c r="CT1236" s="7"/>
      <c r="CU1236" s="7"/>
      <c r="CV1236" s="7"/>
      <c r="CW1236" s="7"/>
      <c r="CX1236" s="7"/>
    </row>
    <row r="1237" spans="1:102" s="24" customFormat="1" ht="15.75">
      <c r="A1237" s="284" t="s">
        <v>140</v>
      </c>
      <c r="B1237" s="117" t="s">
        <v>652</v>
      </c>
      <c r="C1237" s="106"/>
      <c r="D1237" s="106"/>
      <c r="E1237" s="106"/>
      <c r="F1237" s="386"/>
      <c r="G1237" s="106"/>
      <c r="H1237" s="106"/>
      <c r="I1237" s="106"/>
      <c r="J1237" s="106"/>
      <c r="K1237" s="106"/>
      <c r="L1237" s="106"/>
      <c r="M1237" s="106"/>
      <c r="N1237" s="106"/>
      <c r="O1237" s="106"/>
      <c r="P1237" s="106"/>
      <c r="Q1237" s="106"/>
      <c r="R1237" s="106"/>
      <c r="S1237" s="106"/>
      <c r="T1237" s="106"/>
      <c r="U1237" s="106"/>
      <c r="V1237" s="106"/>
      <c r="W1237" s="106"/>
      <c r="X1237" s="106"/>
      <c r="Y1237" s="797" t="s">
        <v>578</v>
      </c>
      <c r="Z1237" s="798"/>
      <c r="AA1237" s="106"/>
      <c r="AB1237" s="7"/>
      <c r="AC1237" s="7"/>
      <c r="AD1237" s="7"/>
      <c r="AE1237" s="7"/>
      <c r="AG1237" s="678">
        <f>AB1229+AB1231+AB1233+AB1235</f>
        <v>0</v>
      </c>
      <c r="AH1237" s="678"/>
      <c r="AI1237" s="678"/>
      <c r="AJ1237" s="678"/>
      <c r="AK1237" s="79"/>
      <c r="CT1237" s="7"/>
      <c r="CU1237" s="7"/>
      <c r="CV1237" s="7"/>
      <c r="CW1237" s="7"/>
      <c r="CX1237" s="7"/>
    </row>
    <row r="1238" spans="1:102" s="24" customFormat="1" ht="3.75" customHeight="1">
      <c r="A1238" s="341"/>
      <c r="B1238" s="205"/>
      <c r="C1238" s="84"/>
      <c r="D1238" s="84"/>
      <c r="E1238" s="84"/>
      <c r="F1238" s="388"/>
      <c r="G1238" s="84"/>
      <c r="H1238" s="84"/>
      <c r="I1238" s="84"/>
      <c r="J1238" s="84"/>
      <c r="K1238" s="84"/>
      <c r="L1238" s="84"/>
      <c r="M1238" s="84"/>
      <c r="N1238" s="84"/>
      <c r="O1238" s="84"/>
      <c r="P1238" s="84"/>
      <c r="Q1238" s="84"/>
      <c r="R1238" s="84"/>
      <c r="S1238" s="84"/>
      <c r="T1238" s="84"/>
      <c r="U1238" s="84"/>
      <c r="V1238" s="84"/>
      <c r="W1238" s="84"/>
      <c r="X1238" s="84"/>
      <c r="Y1238" s="84"/>
      <c r="Z1238" s="84"/>
      <c r="AA1238" s="84"/>
      <c r="AB1238" s="84"/>
      <c r="AC1238" s="84"/>
      <c r="AD1238" s="84"/>
      <c r="AE1238" s="84"/>
      <c r="AF1238" s="84"/>
      <c r="AG1238" s="84"/>
      <c r="AH1238" s="84"/>
      <c r="AI1238" s="84"/>
      <c r="AJ1238" s="84"/>
      <c r="AK1238" s="86"/>
      <c r="CT1238" s="7"/>
      <c r="CU1238" s="7"/>
      <c r="CV1238" s="7"/>
      <c r="CW1238" s="7"/>
      <c r="CX1238" s="7"/>
    </row>
    <row r="1239" spans="1:102" s="24" customFormat="1" ht="3.75" customHeight="1">
      <c r="A1239" s="27"/>
      <c r="CT1239" s="7"/>
      <c r="CU1239" s="7"/>
      <c r="CV1239" s="7"/>
      <c r="CW1239" s="7"/>
      <c r="CX1239" s="7"/>
    </row>
    <row r="1240" spans="1:102" s="24" customFormat="1" ht="14.25">
      <c r="A1240" s="534" t="s">
        <v>579</v>
      </c>
      <c r="B1240" s="535"/>
      <c r="C1240" s="535"/>
      <c r="D1240" s="535"/>
      <c r="E1240" s="535"/>
      <c r="F1240" s="535"/>
      <c r="G1240" s="535"/>
      <c r="H1240" s="535"/>
      <c r="I1240" s="535"/>
      <c r="J1240" s="535"/>
      <c r="K1240" s="535"/>
      <c r="L1240" s="535"/>
      <c r="M1240" s="535"/>
      <c r="N1240" s="535"/>
      <c r="O1240" s="535"/>
      <c r="P1240" s="535"/>
      <c r="Q1240" s="535"/>
      <c r="R1240" s="535"/>
      <c r="S1240" s="535"/>
      <c r="T1240" s="535"/>
      <c r="U1240" s="535"/>
      <c r="V1240" s="535"/>
      <c r="W1240" s="535"/>
      <c r="X1240" s="535"/>
      <c r="Y1240" s="535"/>
      <c r="Z1240" s="535"/>
      <c r="AA1240" s="535"/>
      <c r="AB1240" s="535"/>
      <c r="AC1240" s="535"/>
      <c r="AD1240" s="535"/>
      <c r="AE1240" s="535"/>
      <c r="AF1240" s="535"/>
      <c r="AG1240" s="535"/>
      <c r="AH1240" s="535"/>
      <c r="AI1240" s="535"/>
      <c r="AJ1240" s="535"/>
      <c r="AK1240" s="536"/>
      <c r="CT1240" s="7"/>
      <c r="CU1240" s="7"/>
      <c r="CV1240" s="7"/>
      <c r="CW1240" s="7"/>
      <c r="CX1240" s="7"/>
    </row>
    <row r="1241" spans="1:102" s="24" customFormat="1" ht="6" customHeight="1">
      <c r="A1241" s="88"/>
      <c r="B1241" s="89"/>
      <c r="C1241" s="89"/>
      <c r="D1241" s="89"/>
      <c r="E1241" s="89"/>
      <c r="F1241" s="89"/>
      <c r="G1241" s="89"/>
      <c r="H1241" s="89"/>
      <c r="I1241" s="89"/>
      <c r="J1241" s="89"/>
      <c r="K1241" s="89"/>
      <c r="L1241" s="89"/>
      <c r="M1241" s="89"/>
      <c r="N1241" s="89"/>
      <c r="O1241" s="89"/>
      <c r="P1241" s="89"/>
      <c r="Q1241" s="89"/>
      <c r="R1241" s="89"/>
      <c r="S1241" s="89"/>
      <c r="T1241" s="89"/>
      <c r="U1241" s="89"/>
      <c r="V1241" s="89"/>
      <c r="W1241" s="89"/>
      <c r="X1241" s="89"/>
      <c r="Y1241" s="89"/>
      <c r="Z1241" s="89"/>
      <c r="AA1241" s="89"/>
      <c r="AB1241" s="89"/>
      <c r="AC1241" s="89"/>
      <c r="AD1241" s="89"/>
      <c r="AE1241" s="89"/>
      <c r="AF1241" s="89"/>
      <c r="AG1241" s="89"/>
      <c r="AH1241" s="89"/>
      <c r="AI1241" s="89"/>
      <c r="AJ1241" s="89"/>
      <c r="AK1241" s="121"/>
      <c r="CT1241" s="7"/>
      <c r="CU1241" s="7"/>
      <c r="CV1241" s="7"/>
      <c r="CW1241" s="7"/>
      <c r="CX1241" s="7"/>
    </row>
    <row r="1242" spans="1:102" s="24" customFormat="1" ht="15.75" customHeight="1">
      <c r="A1242" s="284" t="s">
        <v>143</v>
      </c>
      <c r="B1242" s="117" t="s">
        <v>653</v>
      </c>
      <c r="C1242" s="106"/>
      <c r="D1242" s="106"/>
      <c r="E1242" s="386"/>
      <c r="F1242" s="106"/>
      <c r="G1242" s="106"/>
      <c r="H1242" s="106"/>
      <c r="I1242" s="106"/>
      <c r="J1242" s="106"/>
      <c r="K1242" s="106"/>
      <c r="L1242" s="106"/>
      <c r="M1242" s="106"/>
      <c r="N1242" s="106"/>
      <c r="O1242" s="106"/>
      <c r="P1242" s="106"/>
      <c r="Q1242" s="106"/>
      <c r="R1242" s="106"/>
      <c r="S1242" s="106"/>
      <c r="T1242" s="106"/>
      <c r="U1242" s="106"/>
      <c r="V1242" s="106"/>
      <c r="W1242" s="106"/>
      <c r="X1242" s="106"/>
      <c r="Y1242" s="797" t="s">
        <v>580</v>
      </c>
      <c r="Z1242" s="798"/>
      <c r="AA1242" s="106"/>
      <c r="AB1242" s="106"/>
      <c r="AC1242" s="106"/>
      <c r="AD1242" s="7"/>
      <c r="AE1242" s="7"/>
      <c r="AG1242" s="678">
        <f>+AG1170+AG1223+AG1237</f>
        <v>0</v>
      </c>
      <c r="AH1242" s="678"/>
      <c r="AI1242" s="678"/>
      <c r="AJ1242" s="678"/>
      <c r="AK1242" s="79"/>
      <c r="CT1242" s="7"/>
      <c r="CU1242" s="7"/>
      <c r="CV1242" s="7"/>
      <c r="CW1242" s="7"/>
      <c r="CX1242" s="7"/>
    </row>
    <row r="1243" spans="1:102" s="24" customFormat="1" ht="6" customHeight="1">
      <c r="A1243" s="96"/>
      <c r="B1243" s="84"/>
      <c r="C1243" s="84"/>
      <c r="D1243" s="84"/>
      <c r="E1243" s="84"/>
      <c r="F1243" s="84"/>
      <c r="G1243" s="84"/>
      <c r="H1243" s="84"/>
      <c r="I1243" s="84"/>
      <c r="J1243" s="84"/>
      <c r="K1243" s="84"/>
      <c r="L1243" s="84"/>
      <c r="M1243" s="84"/>
      <c r="N1243" s="84"/>
      <c r="O1243" s="84"/>
      <c r="P1243" s="84"/>
      <c r="Q1243" s="84"/>
      <c r="R1243" s="84"/>
      <c r="S1243" s="84"/>
      <c r="T1243" s="84"/>
      <c r="U1243" s="84"/>
      <c r="V1243" s="84"/>
      <c r="W1243" s="84"/>
      <c r="X1243" s="84"/>
      <c r="Y1243" s="84"/>
      <c r="Z1243" s="84"/>
      <c r="AA1243" s="84"/>
      <c r="AB1243" s="84"/>
      <c r="AC1243" s="84"/>
      <c r="AD1243" s="84"/>
      <c r="AE1243" s="84"/>
      <c r="AF1243" s="84"/>
      <c r="AG1243" s="84"/>
      <c r="AH1243" s="84"/>
      <c r="AI1243" s="84"/>
      <c r="AJ1243" s="84"/>
      <c r="AK1243" s="86"/>
      <c r="CT1243" s="7"/>
      <c r="CU1243" s="7"/>
      <c r="CV1243" s="7"/>
      <c r="CW1243" s="7"/>
      <c r="CX1243" s="7"/>
    </row>
    <row r="1244" spans="1:102" s="24" customFormat="1" ht="14.25">
      <c r="A1244" s="402"/>
      <c r="CT1244" s="7"/>
      <c r="CU1244" s="7"/>
      <c r="CV1244" s="7"/>
      <c r="CW1244" s="7"/>
      <c r="CX1244" s="7"/>
    </row>
    <row r="1245" spans="1:102" s="24" customFormat="1" ht="12.75" customHeight="1">
      <c r="A1245" s="402"/>
      <c r="X1245" s="7"/>
      <c r="Y1245" s="7"/>
      <c r="Z1245" s="7"/>
      <c r="AA1245" s="7"/>
      <c r="AB1245" s="7"/>
      <c r="AC1245" s="7"/>
      <c r="AD1245" s="7"/>
      <c r="AE1245" s="7"/>
      <c r="AF1245" s="7"/>
      <c r="AG1245" s="7"/>
      <c r="AH1245" s="7"/>
      <c r="AI1245" s="7"/>
      <c r="AJ1245" s="7"/>
      <c r="CT1245" s="7"/>
      <c r="CU1245" s="7"/>
      <c r="CV1245" s="7"/>
      <c r="CW1245" s="7"/>
      <c r="CX1245" s="7"/>
    </row>
    <row r="1246" spans="1:102" s="24" customFormat="1" ht="15" customHeight="1">
      <c r="A1246" s="402"/>
      <c r="X1246" s="7"/>
      <c r="Y1246" s="7"/>
      <c r="Z1246" s="7"/>
      <c r="AA1246" s="7"/>
      <c r="AB1246" s="7"/>
      <c r="AC1246" s="7"/>
      <c r="AD1246" s="7"/>
      <c r="AE1246" s="7"/>
      <c r="AF1246" s="7"/>
      <c r="AG1246" s="7"/>
      <c r="AH1246" s="7"/>
      <c r="AI1246" s="7"/>
      <c r="AJ1246" s="7"/>
      <c r="AK1246" s="7"/>
      <c r="AL1246" s="7"/>
      <c r="AM1246" s="7"/>
      <c r="AN1246" s="7"/>
      <c r="AO1246" s="7"/>
      <c r="AP1246" s="7"/>
      <c r="AQ1246" s="7"/>
      <c r="AR1246" s="7"/>
      <c r="AS1246" s="7"/>
      <c r="AT1246" s="7"/>
      <c r="AU1246" s="7"/>
      <c r="AV1246" s="7"/>
      <c r="AW1246" s="7"/>
      <c r="AX1246" s="7"/>
      <c r="AY1246" s="7"/>
      <c r="AZ1246" s="7"/>
      <c r="BA1246" s="7"/>
      <c r="BB1246" s="7"/>
      <c r="BC1246" s="7"/>
      <c r="BD1246" s="7"/>
      <c r="BE1246" s="7"/>
      <c r="BF1246" s="7"/>
      <c r="BG1246" s="7"/>
      <c r="BH1246" s="7"/>
      <c r="BI1246" s="7"/>
      <c r="BJ1246" s="7"/>
      <c r="BK1246" s="7"/>
      <c r="BL1246" s="7"/>
      <c r="BM1246" s="7"/>
      <c r="BN1246" s="7"/>
      <c r="BO1246" s="7"/>
      <c r="BP1246" s="7"/>
      <c r="BQ1246" s="7"/>
      <c r="BR1246" s="7"/>
      <c r="BS1246" s="7"/>
      <c r="BT1246" s="7"/>
      <c r="BU1246" s="7"/>
      <c r="BV1246" s="7"/>
      <c r="BW1246" s="7"/>
      <c r="BX1246" s="7"/>
      <c r="BY1246" s="7"/>
      <c r="BZ1246" s="7"/>
      <c r="CA1246" s="7"/>
      <c r="CB1246" s="7"/>
      <c r="CC1246" s="7"/>
      <c r="CD1246" s="7"/>
      <c r="CE1246" s="7"/>
      <c r="CF1246" s="7"/>
      <c r="CG1246" s="7"/>
      <c r="CH1246" s="7"/>
      <c r="CI1246" s="7"/>
      <c r="CJ1246" s="7"/>
      <c r="CK1246" s="7"/>
      <c r="CL1246" s="7"/>
      <c r="CM1246" s="7"/>
      <c r="CN1246" s="7"/>
      <c r="CO1246" s="7"/>
      <c r="CP1246" s="7"/>
      <c r="CQ1246" s="7"/>
      <c r="CR1246" s="7"/>
      <c r="CS1246" s="7"/>
      <c r="CT1246" s="7"/>
      <c r="CU1246" s="7"/>
      <c r="CV1246" s="7"/>
      <c r="CW1246" s="7"/>
      <c r="CX1246" s="7"/>
    </row>
    <row r="1247" spans="1:102" s="24" customFormat="1" ht="15" customHeight="1">
      <c r="A1247" s="402"/>
      <c r="X1247" s="157" t="s">
        <v>159</v>
      </c>
      <c r="AB1247" s="540"/>
      <c r="AC1247" s="540"/>
      <c r="AD1247" s="540"/>
      <c r="AE1247" s="540"/>
      <c r="AF1247" s="540"/>
      <c r="AG1247" s="540"/>
      <c r="AH1247" s="540"/>
      <c r="AI1247" s="540"/>
      <c r="AJ1247" s="540"/>
      <c r="AN1247" s="556" t="s">
        <v>65</v>
      </c>
      <c r="AO1247" s="557"/>
      <c r="AP1247" s="557"/>
      <c r="AQ1247" s="557"/>
      <c r="AR1247" s="558"/>
      <c r="CT1247" s="7"/>
      <c r="CU1247" s="7"/>
      <c r="CV1247" s="7"/>
      <c r="CW1247" s="7"/>
      <c r="CX1247" s="7"/>
    </row>
    <row r="1248" spans="1:102" s="24" customFormat="1" ht="15" customHeight="1">
      <c r="A1248" s="402"/>
      <c r="X1248" s="157"/>
      <c r="AB1248" s="38"/>
      <c r="AC1248" s="38"/>
      <c r="AD1248" s="38"/>
      <c r="AE1248" s="38"/>
      <c r="AF1248" s="38"/>
      <c r="AG1248" s="38"/>
      <c r="AH1248" s="38"/>
      <c r="AI1248" s="38"/>
      <c r="AJ1248" s="38"/>
      <c r="AN1248" s="3"/>
      <c r="AO1248" s="3"/>
      <c r="AP1248" s="3"/>
      <c r="AQ1248" s="3"/>
      <c r="AR1248" s="3"/>
      <c r="CT1248" s="7"/>
      <c r="CU1248" s="7"/>
      <c r="CV1248" s="7"/>
      <c r="CW1248" s="7"/>
      <c r="CX1248" s="7"/>
    </row>
    <row r="1249" spans="1:38" s="9" customFormat="1" ht="6" customHeight="1">
      <c r="A1249" s="24"/>
      <c r="B1249" s="24"/>
      <c r="C1249" s="24"/>
      <c r="D1249" s="24"/>
      <c r="E1249" s="24"/>
      <c r="F1249" s="24"/>
      <c r="G1249" s="24"/>
      <c r="H1249" s="24"/>
      <c r="I1249" s="24"/>
      <c r="J1249" s="24"/>
      <c r="K1249" s="24"/>
      <c r="L1249" s="24"/>
      <c r="M1249" s="24"/>
      <c r="N1249" s="24"/>
      <c r="O1249" s="24"/>
      <c r="P1249" s="24"/>
      <c r="Q1249" s="24"/>
      <c r="R1249" s="24"/>
      <c r="S1249" s="24"/>
      <c r="T1249" s="24"/>
      <c r="U1249" s="24"/>
      <c r="V1249" s="24"/>
      <c r="W1249" s="24"/>
      <c r="X1249" s="24"/>
      <c r="Y1249" s="24"/>
      <c r="Z1249" s="24"/>
      <c r="AA1249" s="24"/>
      <c r="AB1249" s="24"/>
      <c r="AC1249" s="24"/>
      <c r="AD1249" s="24"/>
      <c r="AE1249" s="24"/>
      <c r="AF1249" s="24"/>
      <c r="AG1249" s="24"/>
      <c r="AH1249" s="24"/>
      <c r="AI1249" s="24"/>
      <c r="AJ1249" s="24"/>
      <c r="AK1249" s="24"/>
      <c r="AL1249" s="11"/>
    </row>
    <row r="1250" spans="1:38" s="9" customFormat="1" ht="3" customHeight="1">
      <c r="A1250" s="32"/>
      <c r="B1250" s="24"/>
      <c r="C1250" s="24"/>
      <c r="D1250" s="24"/>
      <c r="E1250" s="24"/>
      <c r="F1250" s="24"/>
      <c r="G1250" s="24"/>
      <c r="H1250" s="24"/>
      <c r="I1250" s="24"/>
      <c r="J1250" s="24"/>
      <c r="K1250" s="24"/>
      <c r="L1250" s="24"/>
      <c r="M1250" s="24"/>
      <c r="N1250" s="24"/>
      <c r="O1250" s="24"/>
      <c r="P1250" s="24"/>
      <c r="Q1250" s="24"/>
      <c r="R1250" s="24"/>
      <c r="S1250" s="32"/>
      <c r="T1250" s="24"/>
      <c r="U1250" s="24"/>
      <c r="V1250" s="24"/>
      <c r="W1250" s="24"/>
      <c r="X1250" s="65"/>
      <c r="Y1250" s="87"/>
      <c r="Z1250" s="87"/>
      <c r="AA1250" s="87"/>
      <c r="AB1250" s="87"/>
      <c r="AC1250" s="87"/>
      <c r="AD1250" s="87"/>
      <c r="AE1250" s="87"/>
      <c r="AF1250" s="87"/>
      <c r="AG1250" s="87"/>
      <c r="AH1250" s="87"/>
      <c r="AI1250" s="87"/>
      <c r="AJ1250" s="630" t="s">
        <v>581</v>
      </c>
      <c r="AK1250" s="631"/>
      <c r="AL1250" s="11"/>
    </row>
    <row r="1251" spans="1:38" s="9" customFormat="1" ht="18">
      <c r="A1251" s="667" t="s">
        <v>582</v>
      </c>
      <c r="B1251" s="667"/>
      <c r="C1251" s="667"/>
      <c r="D1251" s="667"/>
      <c r="E1251" s="667"/>
      <c r="F1251" s="667"/>
      <c r="G1251" s="667"/>
      <c r="H1251" s="667"/>
      <c r="I1251" s="667"/>
      <c r="J1251" s="667"/>
      <c r="K1251" s="667"/>
      <c r="L1251" s="667"/>
      <c r="M1251" s="667"/>
      <c r="N1251" s="667"/>
      <c r="O1251" s="667"/>
      <c r="P1251" s="667"/>
      <c r="Q1251" s="667"/>
      <c r="R1251" s="667"/>
      <c r="S1251" s="667"/>
      <c r="T1251" s="667"/>
      <c r="U1251" s="667"/>
      <c r="V1251" s="667"/>
      <c r="W1251" s="24"/>
      <c r="X1251" s="70" t="s">
        <v>69</v>
      </c>
      <c r="Y1251" s="23"/>
      <c r="Z1251" s="23"/>
      <c r="AA1251" s="23"/>
      <c r="AB1251" s="23"/>
      <c r="AC1251" s="23"/>
      <c r="AD1251" s="71">
        <v>2</v>
      </c>
      <c r="AE1251" s="71">
        <v>0</v>
      </c>
      <c r="AF1251" s="71">
        <v>0</v>
      </c>
      <c r="AG1251" s="72">
        <v>5</v>
      </c>
      <c r="AH1251" s="23"/>
      <c r="AI1251" s="23"/>
      <c r="AJ1251" s="712"/>
      <c r="AK1251" s="713"/>
      <c r="AL1251" s="11"/>
    </row>
    <row r="1252" spans="1:38" s="9" customFormat="1" ht="3.75" customHeight="1">
      <c r="A1252" s="24"/>
      <c r="B1252" s="24"/>
      <c r="C1252" s="24"/>
      <c r="D1252" s="24"/>
      <c r="E1252" s="24"/>
      <c r="F1252" s="24"/>
      <c r="G1252" s="24"/>
      <c r="H1252" s="24"/>
      <c r="I1252" s="24"/>
      <c r="J1252" s="24"/>
      <c r="K1252" s="24"/>
      <c r="L1252" s="24"/>
      <c r="M1252" s="24"/>
      <c r="N1252" s="24"/>
      <c r="O1252" s="24"/>
      <c r="P1252" s="24"/>
      <c r="Q1252" s="24"/>
      <c r="R1252" s="24"/>
      <c r="S1252" s="32"/>
      <c r="T1252" s="24"/>
      <c r="U1252" s="24"/>
      <c r="V1252" s="24"/>
      <c r="W1252" s="24"/>
      <c r="X1252" s="70"/>
      <c r="Y1252" s="23"/>
      <c r="Z1252" s="23"/>
      <c r="AA1252" s="23"/>
      <c r="AB1252" s="23"/>
      <c r="AC1252" s="23"/>
      <c r="AD1252" s="23"/>
      <c r="AE1252" s="23"/>
      <c r="AF1252" s="23"/>
      <c r="AG1252" s="23"/>
      <c r="AH1252" s="23"/>
      <c r="AI1252" s="23"/>
      <c r="AJ1252" s="632"/>
      <c r="AK1252" s="633"/>
      <c r="AL1252" s="11"/>
    </row>
    <row r="1253" spans="1:38" s="9" customFormat="1" ht="15.75" customHeight="1">
      <c r="A1253" s="732" t="s">
        <v>583</v>
      </c>
      <c r="B1253" s="732"/>
      <c r="C1253" s="732"/>
      <c r="D1253" s="732"/>
      <c r="E1253" s="732"/>
      <c r="F1253" s="732"/>
      <c r="G1253" s="732"/>
      <c r="H1253" s="732"/>
      <c r="I1253" s="732"/>
      <c r="J1253" s="732"/>
      <c r="K1253" s="732"/>
      <c r="L1253" s="732"/>
      <c r="M1253" s="732"/>
      <c r="N1253" s="732"/>
      <c r="O1253" s="732"/>
      <c r="P1253" s="732"/>
      <c r="Q1253" s="732"/>
      <c r="R1253" s="732"/>
      <c r="S1253" s="732"/>
      <c r="T1253" s="732"/>
      <c r="U1253" s="732"/>
      <c r="V1253" s="732"/>
      <c r="W1253" s="24"/>
      <c r="X1253" s="70" t="s">
        <v>71</v>
      </c>
      <c r="Y1253" s="23"/>
      <c r="Z1253" s="23"/>
      <c r="AA1253" s="23"/>
      <c r="AB1253" s="23"/>
      <c r="AC1253" s="23"/>
      <c r="AD1253" s="23"/>
      <c r="AE1253" s="23"/>
      <c r="AF1253" s="7"/>
      <c r="AG1253" s="668">
        <f>AG1153</f>
        <v>0</v>
      </c>
      <c r="AH1253" s="668"/>
      <c r="AI1253" s="668"/>
      <c r="AJ1253" s="23"/>
      <c r="AK1253" s="79"/>
      <c r="AL1253" s="11"/>
    </row>
    <row r="1254" spans="1:38" s="9" customFormat="1" ht="15.75" customHeight="1">
      <c r="A1254" s="732"/>
      <c r="B1254" s="732"/>
      <c r="C1254" s="732"/>
      <c r="D1254" s="732"/>
      <c r="E1254" s="732"/>
      <c r="F1254" s="732"/>
      <c r="G1254" s="732"/>
      <c r="H1254" s="732"/>
      <c r="I1254" s="732"/>
      <c r="J1254" s="732"/>
      <c r="K1254" s="732"/>
      <c r="L1254" s="732"/>
      <c r="M1254" s="732"/>
      <c r="N1254" s="732"/>
      <c r="O1254" s="732"/>
      <c r="P1254" s="732"/>
      <c r="Q1254" s="732"/>
      <c r="R1254" s="732"/>
      <c r="S1254" s="732"/>
      <c r="T1254" s="732"/>
      <c r="U1254" s="732"/>
      <c r="V1254" s="732"/>
      <c r="W1254" s="24"/>
      <c r="X1254" s="70" t="s">
        <v>20</v>
      </c>
      <c r="Y1254" s="23"/>
      <c r="Z1254" s="23"/>
      <c r="AA1254" s="23"/>
      <c r="AB1254" s="23"/>
      <c r="AC1254" s="23"/>
      <c r="AD1254" s="23"/>
      <c r="AE1254" s="23"/>
      <c r="AF1254" s="7"/>
      <c r="AG1254" s="668" t="str">
        <f>AG1154</f>
        <v>.</v>
      </c>
      <c r="AH1254" s="668"/>
      <c r="AI1254" s="668"/>
      <c r="AJ1254" s="23"/>
      <c r="AK1254" s="79"/>
      <c r="AL1254" s="11"/>
    </row>
    <row r="1255" spans="1:38" s="9" customFormat="1" ht="15.75" customHeight="1">
      <c r="A1255" s="811" t="s">
        <v>584</v>
      </c>
      <c r="B1255" s="811"/>
      <c r="C1255" s="811"/>
      <c r="D1255" s="811"/>
      <c r="E1255" s="811"/>
      <c r="F1255" s="811"/>
      <c r="G1255" s="811"/>
      <c r="H1255" s="811"/>
      <c r="I1255" s="811"/>
      <c r="J1255" s="811"/>
      <c r="K1255" s="811"/>
      <c r="L1255" s="811"/>
      <c r="M1255" s="811"/>
      <c r="N1255" s="811"/>
      <c r="O1255" s="811"/>
      <c r="P1255" s="811"/>
      <c r="Q1255" s="811"/>
      <c r="R1255" s="811"/>
      <c r="S1255" s="811"/>
      <c r="T1255" s="811"/>
      <c r="U1255" s="811"/>
      <c r="V1255" s="811"/>
      <c r="W1255" s="24"/>
      <c r="X1255" s="70" t="s">
        <v>168</v>
      </c>
      <c r="Y1255" s="23"/>
      <c r="Z1255" s="23"/>
      <c r="AA1255" s="23"/>
      <c r="AB1255" s="7"/>
      <c r="AC1255" s="668" t="str">
        <f>AC1155</f>
        <v>.</v>
      </c>
      <c r="AD1255" s="668"/>
      <c r="AE1255" s="668"/>
      <c r="AF1255" s="668"/>
      <c r="AG1255" s="668"/>
      <c r="AH1255" s="668"/>
      <c r="AI1255" s="668"/>
      <c r="AJ1255" s="23"/>
      <c r="AK1255" s="79"/>
      <c r="AL1255" s="11"/>
    </row>
    <row r="1256" spans="1:38" s="9" customFormat="1" ht="15.75" customHeight="1">
      <c r="A1256" s="811"/>
      <c r="B1256" s="811"/>
      <c r="C1256" s="811"/>
      <c r="D1256" s="811"/>
      <c r="E1256" s="811"/>
      <c r="F1256" s="811"/>
      <c r="G1256" s="811"/>
      <c r="H1256" s="811"/>
      <c r="I1256" s="811"/>
      <c r="J1256" s="811"/>
      <c r="K1256" s="811"/>
      <c r="L1256" s="811"/>
      <c r="M1256" s="811"/>
      <c r="N1256" s="811"/>
      <c r="O1256" s="811"/>
      <c r="P1256" s="811"/>
      <c r="Q1256" s="811"/>
      <c r="R1256" s="811"/>
      <c r="S1256" s="811"/>
      <c r="T1256" s="811"/>
      <c r="U1256" s="811"/>
      <c r="V1256" s="811"/>
      <c r="W1256" s="24"/>
      <c r="X1256" s="74" t="s">
        <v>329</v>
      </c>
      <c r="Y1256" s="23"/>
      <c r="Z1256" s="23"/>
      <c r="AA1256" s="23"/>
      <c r="AB1256" s="7"/>
      <c r="AC1256" s="668" t="str">
        <f>AC1156</f>
        <v>.</v>
      </c>
      <c r="AD1256" s="668"/>
      <c r="AE1256" s="668"/>
      <c r="AF1256" s="668"/>
      <c r="AG1256" s="668"/>
      <c r="AH1256" s="668"/>
      <c r="AI1256" s="668"/>
      <c r="AJ1256" s="23"/>
      <c r="AK1256" s="79"/>
      <c r="AL1256" s="11"/>
    </row>
    <row r="1257" spans="1:38" s="9" customFormat="1" ht="13.5">
      <c r="A1257" s="807" t="s">
        <v>74</v>
      </c>
      <c r="B1257" s="807"/>
      <c r="C1257" s="807"/>
      <c r="D1257" s="807"/>
      <c r="E1257" s="807"/>
      <c r="F1257" s="807"/>
      <c r="G1257" s="807"/>
      <c r="H1257" s="807"/>
      <c r="I1257" s="807"/>
      <c r="J1257" s="807"/>
      <c r="K1257" s="807"/>
      <c r="L1257" s="807"/>
      <c r="M1257" s="807"/>
      <c r="N1257" s="807"/>
      <c r="O1257" s="807"/>
      <c r="P1257" s="807"/>
      <c r="Q1257" s="807"/>
      <c r="R1257" s="807"/>
      <c r="S1257" s="807"/>
      <c r="T1257" s="807"/>
      <c r="U1257" s="807"/>
      <c r="V1257" s="807"/>
      <c r="W1257" s="24"/>
      <c r="X1257" s="83"/>
      <c r="Y1257" s="84"/>
      <c r="Z1257" s="84"/>
      <c r="AA1257" s="144"/>
      <c r="AB1257" s="144"/>
      <c r="AC1257" s="144"/>
      <c r="AD1257" s="144"/>
      <c r="AE1257" s="144"/>
      <c r="AF1257" s="144"/>
      <c r="AG1257" s="144"/>
      <c r="AH1257" s="148"/>
      <c r="AI1257" s="84"/>
      <c r="AJ1257" s="84"/>
      <c r="AK1257" s="86"/>
      <c r="AL1257" s="11"/>
    </row>
    <row r="1258" spans="1:38" s="9" customFormat="1" ht="6" customHeight="1">
      <c r="A1258" s="24"/>
      <c r="B1258" s="24"/>
      <c r="C1258" s="24"/>
      <c r="D1258" s="24"/>
      <c r="E1258" s="24"/>
      <c r="F1258" s="24"/>
      <c r="G1258" s="24"/>
      <c r="H1258" s="24"/>
      <c r="I1258" s="24"/>
      <c r="J1258" s="24"/>
      <c r="K1258" s="24"/>
      <c r="L1258" s="24"/>
      <c r="M1258" s="24"/>
      <c r="N1258" s="24"/>
      <c r="O1258" s="24"/>
      <c r="P1258" s="24"/>
      <c r="Q1258" s="24"/>
      <c r="R1258" s="24"/>
      <c r="S1258" s="24"/>
      <c r="T1258" s="24"/>
      <c r="U1258" s="24"/>
      <c r="V1258" s="24"/>
      <c r="W1258" s="24"/>
      <c r="X1258" s="24"/>
      <c r="Y1258" s="24"/>
      <c r="Z1258" s="24"/>
      <c r="AA1258" s="24"/>
      <c r="AB1258" s="24"/>
      <c r="AC1258" s="24"/>
      <c r="AD1258" s="24"/>
      <c r="AE1258" s="24"/>
      <c r="AF1258" s="24"/>
      <c r="AG1258" s="24"/>
      <c r="AH1258" s="24"/>
      <c r="AI1258" s="24"/>
      <c r="AJ1258" s="24"/>
      <c r="AK1258" s="24"/>
      <c r="AL1258" s="11"/>
    </row>
    <row r="1259" spans="1:38" s="9" customFormat="1" ht="13.5">
      <c r="A1259" s="534" t="s">
        <v>585</v>
      </c>
      <c r="B1259" s="535"/>
      <c r="C1259" s="535"/>
      <c r="D1259" s="535"/>
      <c r="E1259" s="535"/>
      <c r="F1259" s="535"/>
      <c r="G1259" s="535"/>
      <c r="H1259" s="535"/>
      <c r="I1259" s="535"/>
      <c r="J1259" s="535"/>
      <c r="K1259" s="535"/>
      <c r="L1259" s="535"/>
      <c r="M1259" s="535"/>
      <c r="N1259" s="535"/>
      <c r="O1259" s="535"/>
      <c r="P1259" s="535"/>
      <c r="Q1259" s="535"/>
      <c r="R1259" s="535"/>
      <c r="S1259" s="535"/>
      <c r="T1259" s="535"/>
      <c r="U1259" s="535"/>
      <c r="V1259" s="535"/>
      <c r="W1259" s="535"/>
      <c r="X1259" s="535"/>
      <c r="Y1259" s="535"/>
      <c r="Z1259" s="535"/>
      <c r="AA1259" s="535"/>
      <c r="AB1259" s="535"/>
      <c r="AC1259" s="535"/>
      <c r="AD1259" s="535"/>
      <c r="AE1259" s="535"/>
      <c r="AF1259" s="535"/>
      <c r="AG1259" s="535"/>
      <c r="AH1259" s="535"/>
      <c r="AI1259" s="535"/>
      <c r="AJ1259" s="535"/>
      <c r="AK1259" s="536"/>
      <c r="AL1259" s="11"/>
    </row>
    <row r="1260" spans="1:38" s="9" customFormat="1" ht="13.5">
      <c r="A1260" s="846" t="s">
        <v>586</v>
      </c>
      <c r="B1260" s="547"/>
      <c r="C1260" s="547"/>
      <c r="D1260" s="547"/>
      <c r="E1260" s="547"/>
      <c r="F1260" s="547"/>
      <c r="G1260" s="547"/>
      <c r="H1260" s="547"/>
      <c r="I1260" s="547"/>
      <c r="J1260" s="547"/>
      <c r="K1260" s="547"/>
      <c r="L1260" s="547"/>
      <c r="M1260" s="547"/>
      <c r="N1260" s="547"/>
      <c r="O1260" s="547"/>
      <c r="P1260" s="547"/>
      <c r="Q1260" s="547"/>
      <c r="R1260" s="547"/>
      <c r="S1260" s="547"/>
      <c r="T1260" s="547"/>
      <c r="U1260" s="547"/>
      <c r="V1260" s="547"/>
      <c r="W1260" s="547"/>
      <c r="X1260" s="547"/>
      <c r="Y1260" s="547"/>
      <c r="Z1260" s="547"/>
      <c r="AA1260" s="547"/>
      <c r="AB1260" s="547"/>
      <c r="AC1260" s="547"/>
      <c r="AD1260" s="547"/>
      <c r="AE1260" s="547"/>
      <c r="AF1260" s="547"/>
      <c r="AG1260" s="547"/>
      <c r="AH1260" s="547"/>
      <c r="AI1260" s="547"/>
      <c r="AJ1260" s="547"/>
      <c r="AK1260" s="847"/>
      <c r="AL1260" s="11"/>
    </row>
    <row r="1261" spans="1:38" s="9" customFormat="1" ht="6" customHeight="1">
      <c r="A1261" s="11"/>
      <c r="B1261" s="11"/>
      <c r="C1261" s="11"/>
      <c r="D1261" s="11"/>
      <c r="E1261" s="11"/>
      <c r="F1261" s="11"/>
      <c r="G1261" s="11"/>
      <c r="H1261" s="11"/>
      <c r="I1261" s="11"/>
      <c r="J1261" s="11"/>
      <c r="K1261" s="11"/>
      <c r="L1261" s="11"/>
      <c r="M1261" s="11"/>
      <c r="N1261" s="11"/>
      <c r="O1261" s="11"/>
      <c r="P1261" s="11"/>
      <c r="Q1261" s="11"/>
      <c r="R1261" s="11"/>
      <c r="S1261" s="11"/>
      <c r="T1261" s="11"/>
      <c r="U1261" s="11"/>
      <c r="V1261" s="11"/>
      <c r="W1261" s="11"/>
      <c r="X1261" s="11"/>
      <c r="Y1261" s="11"/>
      <c r="Z1261" s="11"/>
      <c r="AA1261" s="11"/>
      <c r="AB1261" s="11"/>
      <c r="AC1261" s="11"/>
      <c r="AD1261" s="11"/>
      <c r="AE1261" s="11"/>
      <c r="AF1261" s="11"/>
      <c r="AG1261" s="11"/>
      <c r="AH1261" s="11"/>
      <c r="AI1261" s="11"/>
      <c r="AJ1261" s="11"/>
      <c r="AK1261" s="11"/>
      <c r="AL1261" s="11"/>
    </row>
    <row r="1262" spans="1:38" s="9" customFormat="1" ht="6" customHeight="1">
      <c r="A1262" s="403"/>
      <c r="B1262" s="404"/>
      <c r="C1262" s="404"/>
      <c r="D1262" s="404"/>
      <c r="E1262" s="404"/>
      <c r="F1262" s="404"/>
      <c r="G1262" s="404"/>
      <c r="H1262" s="404"/>
      <c r="I1262" s="404"/>
      <c r="J1262" s="404"/>
      <c r="K1262" s="404"/>
      <c r="L1262" s="404"/>
      <c r="M1262" s="404"/>
      <c r="N1262" s="404"/>
      <c r="O1262" s="404"/>
      <c r="P1262" s="404"/>
      <c r="Q1262" s="404"/>
      <c r="R1262" s="404"/>
      <c r="S1262" s="404"/>
      <c r="T1262" s="404"/>
      <c r="U1262" s="404"/>
      <c r="V1262" s="404"/>
      <c r="W1262" s="404"/>
      <c r="X1262" s="404"/>
      <c r="Y1262" s="404"/>
      <c r="Z1262" s="404"/>
      <c r="AA1262" s="404"/>
      <c r="AB1262" s="404"/>
      <c r="AC1262" s="404"/>
      <c r="AD1262" s="404"/>
      <c r="AE1262" s="404"/>
      <c r="AF1262" s="404"/>
      <c r="AG1262" s="404"/>
      <c r="AH1262" s="404"/>
      <c r="AI1262" s="404"/>
      <c r="AJ1262" s="404"/>
      <c r="AK1262" s="405"/>
      <c r="AL1262" s="11"/>
    </row>
    <row r="1263" spans="1:112" s="9" customFormat="1" ht="15" customHeight="1">
      <c r="A1263" s="406" t="s">
        <v>587</v>
      </c>
      <c r="B1263" s="99"/>
      <c r="C1263" s="99"/>
      <c r="D1263" s="99"/>
      <c r="E1263" s="99"/>
      <c r="F1263" s="191"/>
      <c r="G1263" s="191"/>
      <c r="H1263" s="100"/>
      <c r="I1263" s="835" t="s">
        <v>232</v>
      </c>
      <c r="J1263" s="835"/>
      <c r="K1263" s="407"/>
      <c r="L1263" s="836" t="s">
        <v>588</v>
      </c>
      <c r="M1263" s="836"/>
      <c r="N1263" s="408"/>
      <c r="O1263" s="623" t="s">
        <v>589</v>
      </c>
      <c r="P1263" s="623"/>
      <c r="Q1263" s="623"/>
      <c r="R1263" s="623"/>
      <c r="S1263" s="409"/>
      <c r="T1263" s="623" t="s">
        <v>590</v>
      </c>
      <c r="U1263" s="623"/>
      <c r="V1263" s="623"/>
      <c r="W1263" s="623"/>
      <c r="X1263" s="11"/>
      <c r="Y1263" s="835" t="s">
        <v>232</v>
      </c>
      <c r="Z1263" s="835"/>
      <c r="AA1263" s="11"/>
      <c r="AB1263" s="623" t="s">
        <v>591</v>
      </c>
      <c r="AC1263" s="623"/>
      <c r="AD1263" s="623"/>
      <c r="AE1263" s="623"/>
      <c r="AF1263" s="11"/>
      <c r="AG1263" s="848" t="s">
        <v>592</v>
      </c>
      <c r="AH1263" s="848"/>
      <c r="AI1263" s="848"/>
      <c r="AJ1263" s="848"/>
      <c r="AK1263" s="410"/>
      <c r="AL1263" s="11"/>
      <c r="AM1263" s="11"/>
      <c r="AN1263" s="100"/>
      <c r="AO1263" s="11"/>
      <c r="AP1263" s="11"/>
      <c r="AQ1263" s="11"/>
      <c r="AR1263" s="11"/>
      <c r="AS1263" s="11"/>
      <c r="AT1263" s="11"/>
      <c r="AU1263" s="11"/>
      <c r="AV1263" s="11"/>
      <c r="AW1263" s="11"/>
      <c r="AX1263" s="11"/>
      <c r="AY1263" s="11"/>
      <c r="AZ1263" s="11"/>
      <c r="BA1263" s="11"/>
      <c r="BB1263" s="11"/>
      <c r="BC1263" s="11"/>
      <c r="BD1263" s="11"/>
      <c r="BE1263" s="11"/>
      <c r="BF1263" s="11"/>
      <c r="BG1263" s="11"/>
      <c r="BH1263" s="11"/>
      <c r="BI1263" s="11"/>
      <c r="BJ1263" s="11"/>
      <c r="BK1263" s="11"/>
      <c r="BL1263" s="11"/>
      <c r="BM1263" s="11"/>
      <c r="BN1263" s="11"/>
      <c r="BO1263" s="11"/>
      <c r="BP1263" s="11"/>
      <c r="BQ1263" s="11"/>
      <c r="BR1263" s="11"/>
      <c r="BS1263" s="11"/>
      <c r="BT1263" s="11"/>
      <c r="BU1263" s="11"/>
      <c r="BV1263" s="11"/>
      <c r="BW1263" s="11"/>
      <c r="BX1263" s="11"/>
      <c r="BY1263" s="11"/>
      <c r="BZ1263" s="11"/>
      <c r="CA1263" s="11"/>
      <c r="CB1263" s="11"/>
      <c r="CC1263" s="11"/>
      <c r="CD1263" s="11"/>
      <c r="CE1263" s="11"/>
      <c r="CF1263" s="11"/>
      <c r="CG1263" s="11"/>
      <c r="CH1263" s="11"/>
      <c r="CI1263" s="11"/>
      <c r="CJ1263" s="11"/>
      <c r="CK1263" s="11"/>
      <c r="CL1263" s="11"/>
      <c r="CM1263" s="11"/>
      <c r="CN1263" s="11"/>
      <c r="CO1263" s="11"/>
      <c r="CP1263" s="11"/>
      <c r="CQ1263" s="11"/>
      <c r="CR1263" s="11"/>
      <c r="CS1263" s="11"/>
      <c r="CY1263" s="11"/>
      <c r="CZ1263" s="11"/>
      <c r="DA1263" s="11"/>
      <c r="DB1263" s="100"/>
      <c r="DC1263" s="11"/>
      <c r="DD1263" s="11"/>
      <c r="DE1263" s="11"/>
      <c r="DF1263" s="11"/>
      <c r="DG1263" s="11"/>
      <c r="DH1263" s="411"/>
    </row>
    <row r="1264" spans="1:112" s="9" customFormat="1" ht="15" customHeight="1">
      <c r="A1264" s="406"/>
      <c r="B1264" s="99"/>
      <c r="C1264" s="99"/>
      <c r="D1264" s="99"/>
      <c r="E1264" s="99"/>
      <c r="F1264" s="191"/>
      <c r="G1264" s="191"/>
      <c r="H1264" s="100"/>
      <c r="I1264" s="835"/>
      <c r="J1264" s="835"/>
      <c r="K1264" s="407"/>
      <c r="L1264" s="836"/>
      <c r="M1264" s="836"/>
      <c r="N1264" s="408"/>
      <c r="O1264" s="623"/>
      <c r="P1264" s="623"/>
      <c r="Q1264" s="623"/>
      <c r="R1264" s="623"/>
      <c r="S1264" s="409"/>
      <c r="T1264" s="623"/>
      <c r="U1264" s="623"/>
      <c r="V1264" s="623"/>
      <c r="W1264" s="623"/>
      <c r="X1264" s="11"/>
      <c r="Y1264" s="835"/>
      <c r="Z1264" s="835"/>
      <c r="AA1264" s="11"/>
      <c r="AB1264" s="623"/>
      <c r="AC1264" s="623"/>
      <c r="AD1264" s="623"/>
      <c r="AE1264" s="623"/>
      <c r="AF1264" s="11"/>
      <c r="AG1264" s="848"/>
      <c r="AH1264" s="848"/>
      <c r="AI1264" s="848"/>
      <c r="AJ1264" s="848"/>
      <c r="AK1264" s="410"/>
      <c r="AL1264" s="11"/>
      <c r="AM1264" s="11"/>
      <c r="AN1264" s="100"/>
      <c r="AO1264" s="11"/>
      <c r="AP1264" s="11"/>
      <c r="AQ1264" s="11"/>
      <c r="AR1264" s="11"/>
      <c r="AS1264" s="11"/>
      <c r="AT1264" s="11"/>
      <c r="AU1264" s="11"/>
      <c r="AV1264" s="11"/>
      <c r="AW1264" s="11"/>
      <c r="AX1264" s="11"/>
      <c r="AY1264" s="11"/>
      <c r="AZ1264" s="11"/>
      <c r="BA1264" s="11"/>
      <c r="BB1264" s="11"/>
      <c r="BC1264" s="11"/>
      <c r="BD1264" s="11"/>
      <c r="BE1264" s="11"/>
      <c r="BF1264" s="11"/>
      <c r="BG1264" s="11"/>
      <c r="BH1264" s="11"/>
      <c r="BI1264" s="11"/>
      <c r="BJ1264" s="11"/>
      <c r="BK1264" s="11"/>
      <c r="BL1264" s="11"/>
      <c r="BM1264" s="11"/>
      <c r="BN1264" s="11"/>
      <c r="BO1264" s="11"/>
      <c r="BP1264" s="11"/>
      <c r="BQ1264" s="11"/>
      <c r="BR1264" s="11"/>
      <c r="BS1264" s="11"/>
      <c r="BT1264" s="11"/>
      <c r="BU1264" s="11"/>
      <c r="BV1264" s="11"/>
      <c r="BW1264" s="11"/>
      <c r="BX1264" s="11"/>
      <c r="BY1264" s="11"/>
      <c r="BZ1264" s="11"/>
      <c r="CA1264" s="11"/>
      <c r="CB1264" s="11"/>
      <c r="CC1264" s="11"/>
      <c r="CD1264" s="11"/>
      <c r="CE1264" s="11"/>
      <c r="CF1264" s="11"/>
      <c r="CG1264" s="11"/>
      <c r="CH1264" s="11"/>
      <c r="CI1264" s="11"/>
      <c r="CJ1264" s="11"/>
      <c r="CK1264" s="11"/>
      <c r="CL1264" s="11"/>
      <c r="CM1264" s="11"/>
      <c r="CN1264" s="11"/>
      <c r="CO1264" s="11"/>
      <c r="CP1264" s="11"/>
      <c r="CQ1264" s="11"/>
      <c r="CR1264" s="11"/>
      <c r="CS1264" s="11"/>
      <c r="CY1264" s="11"/>
      <c r="CZ1264" s="11"/>
      <c r="DA1264" s="11"/>
      <c r="DB1264" s="100"/>
      <c r="DC1264" s="11"/>
      <c r="DD1264" s="11"/>
      <c r="DE1264" s="11"/>
      <c r="DF1264" s="11"/>
      <c r="DG1264" s="11"/>
      <c r="DH1264" s="411"/>
    </row>
    <row r="1265" spans="1:112" s="9" customFormat="1" ht="15">
      <c r="A1265" s="406"/>
      <c r="B1265" s="99"/>
      <c r="C1265" s="99"/>
      <c r="D1265" s="99"/>
      <c r="E1265" s="99"/>
      <c r="F1265" s="191"/>
      <c r="G1265" s="191"/>
      <c r="H1265" s="100"/>
      <c r="I1265" s="835"/>
      <c r="J1265" s="835"/>
      <c r="K1265" s="407"/>
      <c r="L1265" s="836"/>
      <c r="M1265" s="836"/>
      <c r="N1265" s="408"/>
      <c r="O1265" s="623"/>
      <c r="P1265" s="623"/>
      <c r="Q1265" s="623"/>
      <c r="R1265" s="623"/>
      <c r="S1265" s="409"/>
      <c r="T1265" s="623"/>
      <c r="U1265" s="623"/>
      <c r="V1265" s="623"/>
      <c r="W1265" s="623"/>
      <c r="X1265" s="11"/>
      <c r="Y1265" s="835"/>
      <c r="Z1265" s="835"/>
      <c r="AA1265" s="11"/>
      <c r="AB1265" s="623"/>
      <c r="AC1265" s="623"/>
      <c r="AD1265" s="623"/>
      <c r="AE1265" s="623"/>
      <c r="AF1265" s="11"/>
      <c r="AG1265" s="848"/>
      <c r="AH1265" s="848"/>
      <c r="AI1265" s="848"/>
      <c r="AJ1265" s="848"/>
      <c r="AK1265" s="410"/>
      <c r="AL1265" s="11"/>
      <c r="AM1265" s="11"/>
      <c r="AN1265" s="100"/>
      <c r="AO1265" s="11"/>
      <c r="AP1265" s="11"/>
      <c r="AQ1265" s="11"/>
      <c r="AR1265" s="11"/>
      <c r="AS1265" s="11"/>
      <c r="AT1265" s="11"/>
      <c r="AU1265" s="11"/>
      <c r="AV1265" s="11"/>
      <c r="AW1265" s="11"/>
      <c r="AX1265" s="11"/>
      <c r="AY1265" s="11"/>
      <c r="AZ1265" s="11"/>
      <c r="BA1265" s="11"/>
      <c r="BB1265" s="11"/>
      <c r="BC1265" s="11"/>
      <c r="BD1265" s="11"/>
      <c r="BE1265" s="11"/>
      <c r="BF1265" s="11"/>
      <c r="BG1265" s="11"/>
      <c r="BH1265" s="11"/>
      <c r="BI1265" s="11"/>
      <c r="BJ1265" s="11"/>
      <c r="BK1265" s="11"/>
      <c r="BL1265" s="11"/>
      <c r="BM1265" s="11"/>
      <c r="BN1265" s="11"/>
      <c r="BO1265" s="11"/>
      <c r="BP1265" s="11"/>
      <c r="BQ1265" s="11"/>
      <c r="BR1265" s="11"/>
      <c r="BS1265" s="11"/>
      <c r="BT1265" s="11"/>
      <c r="BU1265" s="11"/>
      <c r="BV1265" s="11"/>
      <c r="BW1265" s="11"/>
      <c r="BX1265" s="11"/>
      <c r="BY1265" s="11"/>
      <c r="BZ1265" s="11"/>
      <c r="CA1265" s="11"/>
      <c r="CB1265" s="11"/>
      <c r="CC1265" s="11"/>
      <c r="CD1265" s="11"/>
      <c r="CE1265" s="11"/>
      <c r="CF1265" s="11"/>
      <c r="CG1265" s="11"/>
      <c r="CH1265" s="11"/>
      <c r="CI1265" s="11"/>
      <c r="CJ1265" s="11"/>
      <c r="CK1265" s="11"/>
      <c r="CL1265" s="11"/>
      <c r="CM1265" s="11"/>
      <c r="CN1265" s="11"/>
      <c r="CO1265" s="11"/>
      <c r="CP1265" s="11"/>
      <c r="CQ1265" s="11"/>
      <c r="CR1265" s="11"/>
      <c r="CS1265" s="11"/>
      <c r="CY1265" s="11"/>
      <c r="CZ1265" s="11"/>
      <c r="DA1265" s="11"/>
      <c r="DB1265" s="100"/>
      <c r="DC1265" s="11"/>
      <c r="DD1265" s="11"/>
      <c r="DE1265" s="11"/>
      <c r="DF1265" s="11"/>
      <c r="DG1265" s="11"/>
      <c r="DH1265" s="411"/>
    </row>
    <row r="1266" spans="1:112" s="9" customFormat="1" ht="3.75" customHeight="1">
      <c r="A1266" s="412"/>
      <c r="B1266" s="413"/>
      <c r="C1266" s="413"/>
      <c r="D1266" s="413"/>
      <c r="E1266" s="413"/>
      <c r="F1266" s="413"/>
      <c r="G1266" s="413"/>
      <c r="H1266" s="413"/>
      <c r="I1266" s="413"/>
      <c r="J1266" s="413"/>
      <c r="K1266" s="413"/>
      <c r="L1266" s="413"/>
      <c r="M1266" s="413"/>
      <c r="N1266" s="413"/>
      <c r="O1266" s="413"/>
      <c r="P1266" s="413"/>
      <c r="Q1266" s="414"/>
      <c r="R1266" s="414"/>
      <c r="S1266" s="414"/>
      <c r="T1266" s="413"/>
      <c r="U1266" s="413"/>
      <c r="V1266" s="413"/>
      <c r="W1266" s="413"/>
      <c r="X1266" s="413"/>
      <c r="Y1266" s="413"/>
      <c r="Z1266" s="413"/>
      <c r="AA1266" s="413"/>
      <c r="AB1266" s="413"/>
      <c r="AC1266" s="413"/>
      <c r="AD1266" s="413"/>
      <c r="AE1266" s="413"/>
      <c r="AF1266" s="413"/>
      <c r="AG1266" s="413"/>
      <c r="AH1266" s="413"/>
      <c r="AI1266" s="413"/>
      <c r="AJ1266" s="413"/>
      <c r="AK1266" s="415"/>
      <c r="AL1266" s="191"/>
      <c r="AM1266" s="191"/>
      <c r="AN1266" s="191"/>
      <c r="AO1266" s="191"/>
      <c r="AP1266" s="191"/>
      <c r="AQ1266" s="191"/>
      <c r="AR1266" s="191"/>
      <c r="AS1266" s="191"/>
      <c r="AT1266" s="191"/>
      <c r="AU1266" s="191"/>
      <c r="AV1266" s="191"/>
      <c r="AW1266" s="191"/>
      <c r="AX1266" s="191"/>
      <c r="AY1266" s="191"/>
      <c r="AZ1266" s="191"/>
      <c r="BA1266" s="191"/>
      <c r="BB1266" s="191"/>
      <c r="BC1266" s="191"/>
      <c r="BD1266" s="191"/>
      <c r="BE1266" s="191"/>
      <c r="BF1266" s="191"/>
      <c r="BG1266" s="191"/>
      <c r="BH1266" s="191"/>
      <c r="BI1266" s="191"/>
      <c r="BJ1266" s="191"/>
      <c r="BK1266" s="191"/>
      <c r="BL1266" s="191"/>
      <c r="BM1266" s="191"/>
      <c r="BN1266" s="191"/>
      <c r="BO1266" s="191"/>
      <c r="BP1266" s="191"/>
      <c r="BQ1266" s="191"/>
      <c r="BR1266" s="191"/>
      <c r="BS1266" s="191"/>
      <c r="BT1266" s="191"/>
      <c r="BU1266" s="191"/>
      <c r="BV1266" s="191"/>
      <c r="BW1266" s="191"/>
      <c r="BX1266" s="191"/>
      <c r="BY1266" s="191"/>
      <c r="BZ1266" s="191"/>
      <c r="CA1266" s="191"/>
      <c r="CB1266" s="191"/>
      <c r="CC1266" s="191"/>
      <c r="CD1266" s="191"/>
      <c r="CE1266" s="191"/>
      <c r="CF1266" s="191"/>
      <c r="CG1266" s="191"/>
      <c r="CH1266" s="191"/>
      <c r="CI1266" s="191"/>
      <c r="CJ1266" s="191"/>
      <c r="CK1266" s="191"/>
      <c r="CL1266" s="191"/>
      <c r="CM1266" s="191"/>
      <c r="CN1266" s="191"/>
      <c r="CO1266" s="191"/>
      <c r="CP1266" s="191"/>
      <c r="CQ1266" s="191"/>
      <c r="CR1266" s="191"/>
      <c r="CS1266" s="191"/>
      <c r="CY1266" s="191"/>
      <c r="CZ1266" s="191"/>
      <c r="DA1266" s="191"/>
      <c r="DB1266" s="191"/>
      <c r="DC1266" s="191"/>
      <c r="DD1266" s="191"/>
      <c r="DE1266" s="191"/>
      <c r="DF1266" s="191"/>
      <c r="DG1266" s="191"/>
      <c r="DH1266" s="191"/>
    </row>
    <row r="1267" spans="1:112" s="9" customFormat="1" ht="3.75" customHeight="1">
      <c r="A1267" s="416"/>
      <c r="B1267" s="191"/>
      <c r="C1267" s="191"/>
      <c r="D1267" s="191"/>
      <c r="E1267" s="191"/>
      <c r="F1267" s="191"/>
      <c r="G1267" s="191"/>
      <c r="H1267" s="191"/>
      <c r="I1267" s="191"/>
      <c r="J1267" s="191"/>
      <c r="K1267" s="191"/>
      <c r="L1267" s="191"/>
      <c r="M1267" s="191"/>
      <c r="N1267" s="191"/>
      <c r="O1267" s="191"/>
      <c r="P1267" s="191"/>
      <c r="T1267" s="191"/>
      <c r="U1267" s="191"/>
      <c r="V1267" s="191"/>
      <c r="W1267" s="191"/>
      <c r="X1267" s="191"/>
      <c r="Y1267" s="191"/>
      <c r="Z1267" s="191"/>
      <c r="AA1267" s="191"/>
      <c r="AB1267" s="191"/>
      <c r="AC1267" s="191"/>
      <c r="AD1267" s="191"/>
      <c r="AE1267" s="191"/>
      <c r="AF1267" s="191"/>
      <c r="AG1267" s="191"/>
      <c r="AH1267" s="191"/>
      <c r="AI1267" s="191"/>
      <c r="AJ1267" s="191"/>
      <c r="AK1267" s="191"/>
      <c r="AL1267" s="191"/>
      <c r="AM1267" s="191"/>
      <c r="AN1267" s="191"/>
      <c r="AO1267" s="191"/>
      <c r="AP1267" s="191"/>
      <c r="AQ1267" s="191"/>
      <c r="AR1267" s="191"/>
      <c r="AS1267" s="191"/>
      <c r="AT1267" s="191"/>
      <c r="AU1267" s="191"/>
      <c r="AV1267" s="191"/>
      <c r="AW1267" s="191"/>
      <c r="AX1267" s="191"/>
      <c r="AY1267" s="191"/>
      <c r="AZ1267" s="191"/>
      <c r="BA1267" s="191"/>
      <c r="BB1267" s="191"/>
      <c r="BC1267" s="191"/>
      <c r="BD1267" s="191"/>
      <c r="BE1267" s="191"/>
      <c r="BF1267" s="191"/>
      <c r="BG1267" s="191"/>
      <c r="BH1267" s="191"/>
      <c r="BI1267" s="191"/>
      <c r="BJ1267" s="191"/>
      <c r="BK1267" s="191"/>
      <c r="BL1267" s="191"/>
      <c r="BM1267" s="191"/>
      <c r="BN1267" s="191"/>
      <c r="BO1267" s="191"/>
      <c r="BP1267" s="191"/>
      <c r="BQ1267" s="191"/>
      <c r="BR1267" s="191"/>
      <c r="BS1267" s="191"/>
      <c r="BT1267" s="191"/>
      <c r="BU1267" s="191"/>
      <c r="BV1267" s="191"/>
      <c r="BW1267" s="191"/>
      <c r="BX1267" s="191"/>
      <c r="BY1267" s="191"/>
      <c r="BZ1267" s="191"/>
      <c r="CA1267" s="191"/>
      <c r="CB1267" s="191"/>
      <c r="CC1267" s="191"/>
      <c r="CD1267" s="191"/>
      <c r="CE1267" s="191"/>
      <c r="CF1267" s="191"/>
      <c r="CG1267" s="191"/>
      <c r="CH1267" s="191"/>
      <c r="CI1267" s="191"/>
      <c r="CJ1267" s="191"/>
      <c r="CK1267" s="191"/>
      <c r="CL1267" s="191"/>
      <c r="CM1267" s="191"/>
      <c r="CN1267" s="191"/>
      <c r="CO1267" s="191"/>
      <c r="CP1267" s="191"/>
      <c r="CQ1267" s="191"/>
      <c r="CR1267" s="191"/>
      <c r="CS1267" s="191"/>
      <c r="CY1267" s="191"/>
      <c r="CZ1267" s="191"/>
      <c r="DA1267" s="191"/>
      <c r="DB1267" s="191"/>
      <c r="DC1267" s="191"/>
      <c r="DD1267" s="191"/>
      <c r="DE1267" s="191"/>
      <c r="DF1267" s="191"/>
      <c r="DG1267" s="191"/>
      <c r="DH1267" s="191"/>
    </row>
    <row r="1268" spans="1:112" s="9" customFormat="1" ht="3.75" customHeight="1">
      <c r="A1268" s="417"/>
      <c r="B1268" s="418"/>
      <c r="C1268" s="418"/>
      <c r="D1268" s="418"/>
      <c r="E1268" s="418"/>
      <c r="F1268" s="418"/>
      <c r="G1268" s="418"/>
      <c r="H1268" s="418"/>
      <c r="I1268" s="418"/>
      <c r="J1268" s="418"/>
      <c r="K1268" s="418"/>
      <c r="L1268" s="418"/>
      <c r="M1268" s="418"/>
      <c r="N1268" s="418"/>
      <c r="O1268" s="418"/>
      <c r="P1268" s="418"/>
      <c r="Q1268" s="404"/>
      <c r="R1268" s="404"/>
      <c r="S1268" s="404"/>
      <c r="T1268" s="418"/>
      <c r="U1268" s="418"/>
      <c r="V1268" s="418"/>
      <c r="W1268" s="418"/>
      <c r="X1268" s="418"/>
      <c r="Y1268" s="418"/>
      <c r="Z1268" s="418"/>
      <c r="AA1268" s="418"/>
      <c r="AB1268" s="418"/>
      <c r="AC1268" s="418"/>
      <c r="AD1268" s="418"/>
      <c r="AE1268" s="418"/>
      <c r="AF1268" s="418"/>
      <c r="AG1268" s="418"/>
      <c r="AH1268" s="418"/>
      <c r="AI1268" s="418"/>
      <c r="AJ1268" s="418"/>
      <c r="AK1268" s="419"/>
      <c r="AL1268" s="191"/>
      <c r="AM1268" s="191"/>
      <c r="AN1268" s="191"/>
      <c r="AO1268" s="191"/>
      <c r="AP1268" s="191"/>
      <c r="AQ1268" s="191"/>
      <c r="AR1268" s="191"/>
      <c r="AS1268" s="191"/>
      <c r="AT1268" s="191"/>
      <c r="AU1268" s="191"/>
      <c r="AV1268" s="191"/>
      <c r="AW1268" s="191"/>
      <c r="AX1268" s="191"/>
      <c r="AY1268" s="191"/>
      <c r="AZ1268" s="191"/>
      <c r="BA1268" s="191"/>
      <c r="BB1268" s="191"/>
      <c r="BC1268" s="191"/>
      <c r="BD1268" s="191"/>
      <c r="BE1268" s="191"/>
      <c r="BF1268" s="191"/>
      <c r="BG1268" s="191"/>
      <c r="BH1268" s="191"/>
      <c r="BI1268" s="191"/>
      <c r="BJ1268" s="191"/>
      <c r="BK1268" s="191"/>
      <c r="BL1268" s="191"/>
      <c r="BM1268" s="191"/>
      <c r="BN1268" s="191"/>
      <c r="BO1268" s="191"/>
      <c r="BP1268" s="191"/>
      <c r="BQ1268" s="191"/>
      <c r="BR1268" s="191"/>
      <c r="BS1268" s="191"/>
      <c r="BT1268" s="191"/>
      <c r="BU1268" s="191"/>
      <c r="BV1268" s="191"/>
      <c r="BW1268" s="191"/>
      <c r="BX1268" s="191"/>
      <c r="BY1268" s="191"/>
      <c r="BZ1268" s="191"/>
      <c r="CA1268" s="191"/>
      <c r="CB1268" s="191"/>
      <c r="CC1268" s="191"/>
      <c r="CD1268" s="191"/>
      <c r="CE1268" s="191"/>
      <c r="CF1268" s="191"/>
      <c r="CG1268" s="191"/>
      <c r="CH1268" s="191"/>
      <c r="CI1268" s="191"/>
      <c r="CJ1268" s="191"/>
      <c r="CK1268" s="191"/>
      <c r="CL1268" s="191"/>
      <c r="CM1268" s="191"/>
      <c r="CN1268" s="191"/>
      <c r="CO1268" s="191"/>
      <c r="CP1268" s="191"/>
      <c r="CQ1268" s="191"/>
      <c r="CR1268" s="191"/>
      <c r="CS1268" s="191"/>
      <c r="CY1268" s="191"/>
      <c r="CZ1268" s="191"/>
      <c r="DA1268" s="191"/>
      <c r="DB1268" s="191"/>
      <c r="DC1268" s="191"/>
      <c r="DD1268" s="191"/>
      <c r="DE1268" s="191"/>
      <c r="DF1268" s="191"/>
      <c r="DG1268" s="191"/>
      <c r="DH1268" s="191"/>
    </row>
    <row r="1269" spans="1:112" s="9" customFormat="1" ht="13.5" customHeight="1">
      <c r="A1269" s="420" t="s">
        <v>78</v>
      </c>
      <c r="B1269" s="191" t="s">
        <v>593</v>
      </c>
      <c r="D1269" s="191"/>
      <c r="E1269" s="191"/>
      <c r="F1269" s="191"/>
      <c r="G1269" s="191"/>
      <c r="H1269" s="191"/>
      <c r="I1269" s="577">
        <v>6401</v>
      </c>
      <c r="J1269" s="578"/>
      <c r="K1269" s="191"/>
      <c r="L1269" s="842">
        <v>0.06</v>
      </c>
      <c r="M1269" s="842"/>
      <c r="N1269" s="421"/>
      <c r="O1269" s="834"/>
      <c r="P1269" s="834"/>
      <c r="Q1269" s="834"/>
      <c r="R1269" s="834"/>
      <c r="T1269" s="832">
        <f>O1269*L1269</f>
        <v>0</v>
      </c>
      <c r="U1269" s="832"/>
      <c r="V1269" s="832"/>
      <c r="W1269" s="832"/>
      <c r="X1269" s="422"/>
      <c r="Y1269" s="577">
        <v>9401</v>
      </c>
      <c r="Z1269" s="578"/>
      <c r="AA1269" s="422"/>
      <c r="AB1269" s="841"/>
      <c r="AC1269" s="841"/>
      <c r="AD1269" s="841"/>
      <c r="AE1269" s="841"/>
      <c r="AF1269" s="423"/>
      <c r="AG1269" s="191"/>
      <c r="AH1269" s="100"/>
      <c r="AI1269" s="424" t="s">
        <v>153</v>
      </c>
      <c r="AJ1269" s="457" t="str">
        <f>IF(AB1269&lt;&gt;0,"ü"," ")</f>
        <v> </v>
      </c>
      <c r="AK1269" s="425"/>
      <c r="AL1269" s="210"/>
      <c r="AM1269" s="210"/>
      <c r="AN1269" s="100"/>
      <c r="AO1269" s="423"/>
      <c r="AP1269" s="423"/>
      <c r="AQ1269" s="423"/>
      <c r="AR1269" s="423"/>
      <c r="AS1269" s="210"/>
      <c r="AT1269" s="210"/>
      <c r="AU1269" s="210"/>
      <c r="AV1269" s="210"/>
      <c r="AW1269" s="210"/>
      <c r="AX1269" s="210"/>
      <c r="AY1269" s="210"/>
      <c r="AZ1269" s="210"/>
      <c r="BA1269" s="210"/>
      <c r="BB1269" s="210"/>
      <c r="BC1269" s="210"/>
      <c r="BD1269" s="210"/>
      <c r="BE1269" s="210"/>
      <c r="BF1269" s="210"/>
      <c r="BG1269" s="210"/>
      <c r="BH1269" s="210"/>
      <c r="BI1269" s="210"/>
      <c r="BJ1269" s="210"/>
      <c r="BK1269" s="210"/>
      <c r="BL1269" s="210"/>
      <c r="BM1269" s="210"/>
      <c r="BN1269" s="210"/>
      <c r="BO1269" s="210"/>
      <c r="BP1269" s="210"/>
      <c r="BQ1269" s="210"/>
      <c r="BR1269" s="210"/>
      <c r="BS1269" s="210"/>
      <c r="BT1269" s="210"/>
      <c r="BU1269" s="210"/>
      <c r="BV1269" s="210"/>
      <c r="BW1269" s="210"/>
      <c r="BX1269" s="210"/>
      <c r="BY1269" s="210"/>
      <c r="BZ1269" s="210"/>
      <c r="CA1269" s="210"/>
      <c r="CB1269" s="210"/>
      <c r="CC1269" s="210"/>
      <c r="CD1269" s="210"/>
      <c r="CE1269" s="210"/>
      <c r="CF1269" s="210"/>
      <c r="CG1269" s="210"/>
      <c r="CH1269" s="210"/>
      <c r="CI1269" s="210"/>
      <c r="CJ1269" s="210"/>
      <c r="CK1269" s="210"/>
      <c r="CL1269" s="210"/>
      <c r="CM1269" s="210"/>
      <c r="CN1269" s="210"/>
      <c r="CO1269" s="210"/>
      <c r="CP1269" s="210"/>
      <c r="CQ1269" s="210"/>
      <c r="CR1269" s="210"/>
      <c r="CS1269" s="210"/>
      <c r="CY1269" s="423"/>
      <c r="CZ1269" s="423"/>
      <c r="DA1269" s="423"/>
      <c r="DB1269" s="100"/>
      <c r="DC1269" s="191"/>
      <c r="DD1269" s="11"/>
      <c r="DE1269" s="11"/>
      <c r="DF1269" s="11"/>
      <c r="DG1269" s="11"/>
      <c r="DH1269" s="191"/>
    </row>
    <row r="1270" spans="1:112" s="9" customFormat="1" ht="6" customHeight="1">
      <c r="A1270" s="420"/>
      <c r="B1270" s="191"/>
      <c r="D1270" s="191"/>
      <c r="E1270" s="191"/>
      <c r="F1270" s="191"/>
      <c r="G1270" s="191"/>
      <c r="H1270" s="191"/>
      <c r="I1270" s="833"/>
      <c r="J1270" s="833"/>
      <c r="K1270" s="191"/>
      <c r="L1270" s="421"/>
      <c r="M1270" s="421"/>
      <c r="N1270" s="421"/>
      <c r="O1270" s="213"/>
      <c r="P1270" s="213"/>
      <c r="T1270" s="458"/>
      <c r="U1270" s="458"/>
      <c r="V1270" s="459"/>
      <c r="W1270" s="459"/>
      <c r="X1270" s="423"/>
      <c r="Y1270" s="833"/>
      <c r="Z1270" s="833"/>
      <c r="AA1270" s="423"/>
      <c r="AB1270" s="226"/>
      <c r="AC1270" s="226"/>
      <c r="AD1270" s="7"/>
      <c r="AE1270" s="7"/>
      <c r="AF1270" s="423"/>
      <c r="AG1270" s="191"/>
      <c r="AH1270" s="100"/>
      <c r="AI1270" s="424"/>
      <c r="AJ1270" s="462"/>
      <c r="AK1270" s="425"/>
      <c r="AL1270" s="210"/>
      <c r="AM1270" s="210"/>
      <c r="AN1270" s="100"/>
      <c r="AO1270" s="423"/>
      <c r="AP1270" s="423"/>
      <c r="AQ1270" s="423"/>
      <c r="AR1270" s="423"/>
      <c r="AS1270" s="210"/>
      <c r="AT1270" s="210"/>
      <c r="AU1270" s="210"/>
      <c r="AV1270" s="210"/>
      <c r="AW1270" s="210"/>
      <c r="AX1270" s="210"/>
      <c r="AY1270" s="210"/>
      <c r="AZ1270" s="210"/>
      <c r="BA1270" s="210"/>
      <c r="BB1270" s="210"/>
      <c r="BC1270" s="210"/>
      <c r="BD1270" s="210"/>
      <c r="BE1270" s="210"/>
      <c r="BF1270" s="210"/>
      <c r="BG1270" s="210"/>
      <c r="BH1270" s="210"/>
      <c r="BI1270" s="210"/>
      <c r="BJ1270" s="210"/>
      <c r="BK1270" s="210"/>
      <c r="BL1270" s="210"/>
      <c r="BM1270" s="210"/>
      <c r="BN1270" s="210"/>
      <c r="BO1270" s="210"/>
      <c r="BP1270" s="210"/>
      <c r="BQ1270" s="210"/>
      <c r="BR1270" s="210"/>
      <c r="BS1270" s="210"/>
      <c r="BT1270" s="210"/>
      <c r="BU1270" s="210"/>
      <c r="BV1270" s="210"/>
      <c r="BW1270" s="210"/>
      <c r="BX1270" s="210"/>
      <c r="BY1270" s="210"/>
      <c r="BZ1270" s="210"/>
      <c r="CA1270" s="210"/>
      <c r="CB1270" s="210"/>
      <c r="CC1270" s="210"/>
      <c r="CD1270" s="210"/>
      <c r="CE1270" s="210"/>
      <c r="CF1270" s="210"/>
      <c r="CG1270" s="210"/>
      <c r="CH1270" s="210"/>
      <c r="CI1270" s="210"/>
      <c r="CJ1270" s="210"/>
      <c r="CK1270" s="210"/>
      <c r="CL1270" s="210"/>
      <c r="CM1270" s="210"/>
      <c r="CN1270" s="210"/>
      <c r="CO1270" s="210"/>
      <c r="CP1270" s="210"/>
      <c r="CQ1270" s="210"/>
      <c r="CR1270" s="210"/>
      <c r="CS1270" s="210"/>
      <c r="CY1270" s="423"/>
      <c r="CZ1270" s="423"/>
      <c r="DA1270" s="423"/>
      <c r="DB1270" s="100"/>
      <c r="DC1270" s="191"/>
      <c r="DD1270" s="11"/>
      <c r="DE1270" s="11"/>
      <c r="DF1270" s="11"/>
      <c r="DG1270" s="11"/>
      <c r="DH1270" s="191"/>
    </row>
    <row r="1271" spans="1:112" s="9" customFormat="1" ht="13.5">
      <c r="A1271" s="420"/>
      <c r="B1271" s="191"/>
      <c r="D1271" s="191"/>
      <c r="E1271" s="191"/>
      <c r="F1271" s="191"/>
      <c r="G1271" s="191"/>
      <c r="H1271" s="191"/>
      <c r="I1271" s="583">
        <v>64011</v>
      </c>
      <c r="J1271" s="584"/>
      <c r="K1271" s="191"/>
      <c r="L1271" s="845"/>
      <c r="M1271" s="845"/>
      <c r="N1271" s="421"/>
      <c r="O1271" s="834"/>
      <c r="P1271" s="834"/>
      <c r="Q1271" s="834"/>
      <c r="R1271" s="834"/>
      <c r="T1271" s="832">
        <f>O1271*L1271</f>
        <v>0</v>
      </c>
      <c r="U1271" s="832"/>
      <c r="V1271" s="832"/>
      <c r="W1271" s="832"/>
      <c r="X1271" s="423"/>
      <c r="Y1271" s="583">
        <v>94011</v>
      </c>
      <c r="Z1271" s="584"/>
      <c r="AA1271" s="423"/>
      <c r="AB1271" s="841"/>
      <c r="AC1271" s="841"/>
      <c r="AD1271" s="841"/>
      <c r="AE1271" s="841"/>
      <c r="AF1271" s="423"/>
      <c r="AG1271" s="191"/>
      <c r="AH1271" s="100"/>
      <c r="AI1271" s="424" t="s">
        <v>153</v>
      </c>
      <c r="AJ1271" s="457" t="str">
        <f>IF(AB1271&lt;&gt;0,"ü"," ")</f>
        <v> </v>
      </c>
      <c r="AK1271" s="426"/>
      <c r="AL1271" s="427"/>
      <c r="AM1271" s="427"/>
      <c r="AN1271" s="100"/>
      <c r="AO1271" s="423"/>
      <c r="AP1271" s="423"/>
      <c r="AQ1271" s="423"/>
      <c r="AR1271" s="423"/>
      <c r="AS1271" s="427"/>
      <c r="AT1271" s="427"/>
      <c r="AU1271" s="427"/>
      <c r="AV1271" s="427"/>
      <c r="AW1271" s="427"/>
      <c r="AX1271" s="427"/>
      <c r="AY1271" s="427"/>
      <c r="AZ1271" s="427"/>
      <c r="BA1271" s="427"/>
      <c r="BB1271" s="427"/>
      <c r="BC1271" s="427"/>
      <c r="BD1271" s="427"/>
      <c r="BE1271" s="427"/>
      <c r="BF1271" s="427"/>
      <c r="BG1271" s="427"/>
      <c r="BH1271" s="427"/>
      <c r="BI1271" s="427"/>
      <c r="BJ1271" s="427"/>
      <c r="BK1271" s="427"/>
      <c r="BL1271" s="427"/>
      <c r="BM1271" s="427"/>
      <c r="BN1271" s="427"/>
      <c r="BO1271" s="427"/>
      <c r="BP1271" s="427"/>
      <c r="BQ1271" s="427"/>
      <c r="BR1271" s="427"/>
      <c r="BS1271" s="427"/>
      <c r="BT1271" s="427"/>
      <c r="BU1271" s="427"/>
      <c r="BV1271" s="427"/>
      <c r="BW1271" s="427"/>
      <c r="BX1271" s="427"/>
      <c r="BY1271" s="427"/>
      <c r="BZ1271" s="427"/>
      <c r="CA1271" s="427"/>
      <c r="CB1271" s="427"/>
      <c r="CC1271" s="427"/>
      <c r="CD1271" s="427"/>
      <c r="CE1271" s="427"/>
      <c r="CF1271" s="427"/>
      <c r="CG1271" s="427"/>
      <c r="CH1271" s="427"/>
      <c r="CI1271" s="427"/>
      <c r="CJ1271" s="427"/>
      <c r="CK1271" s="427"/>
      <c r="CL1271" s="427"/>
      <c r="CM1271" s="427"/>
      <c r="CN1271" s="427"/>
      <c r="CO1271" s="427"/>
      <c r="CP1271" s="427"/>
      <c r="CQ1271" s="427"/>
      <c r="CR1271" s="427"/>
      <c r="CS1271" s="427"/>
      <c r="CY1271" s="423"/>
      <c r="CZ1271" s="423"/>
      <c r="DA1271" s="423"/>
      <c r="DB1271" s="100"/>
      <c r="DC1271" s="191"/>
      <c r="DD1271" s="11"/>
      <c r="DE1271" s="11"/>
      <c r="DF1271" s="11"/>
      <c r="DG1271" s="11"/>
      <c r="DH1271" s="191"/>
    </row>
    <row r="1272" spans="1:112" s="9" customFormat="1" ht="6" customHeight="1">
      <c r="A1272" s="420"/>
      <c r="B1272" s="191"/>
      <c r="D1272" s="191"/>
      <c r="E1272" s="191"/>
      <c r="F1272" s="191"/>
      <c r="G1272" s="191"/>
      <c r="H1272" s="191"/>
      <c r="I1272" s="833"/>
      <c r="J1272" s="833"/>
      <c r="K1272" s="191"/>
      <c r="L1272" s="421"/>
      <c r="M1272" s="421"/>
      <c r="N1272" s="421"/>
      <c r="O1272" s="213"/>
      <c r="P1272" s="213"/>
      <c r="T1272" s="458"/>
      <c r="U1272" s="458"/>
      <c r="V1272" s="459"/>
      <c r="W1272" s="459"/>
      <c r="X1272" s="423"/>
      <c r="Y1272" s="833"/>
      <c r="Z1272" s="833"/>
      <c r="AA1272" s="423"/>
      <c r="AB1272" s="226"/>
      <c r="AC1272" s="226"/>
      <c r="AD1272" s="7"/>
      <c r="AE1272" s="7"/>
      <c r="AF1272" s="423"/>
      <c r="AG1272" s="191"/>
      <c r="AH1272" s="100"/>
      <c r="AI1272" s="424"/>
      <c r="AJ1272" s="462"/>
      <c r="AK1272" s="428"/>
      <c r="AL1272" s="429"/>
      <c r="AM1272" s="429"/>
      <c r="AN1272" s="100"/>
      <c r="AO1272" s="423"/>
      <c r="AP1272" s="423"/>
      <c r="AQ1272" s="423"/>
      <c r="AR1272" s="423"/>
      <c r="AS1272" s="429"/>
      <c r="AT1272" s="429"/>
      <c r="AU1272" s="429"/>
      <c r="AV1272" s="429"/>
      <c r="AW1272" s="429"/>
      <c r="AX1272" s="429"/>
      <c r="AY1272" s="429"/>
      <c r="AZ1272" s="429"/>
      <c r="BA1272" s="429"/>
      <c r="BB1272" s="429"/>
      <c r="BC1272" s="429"/>
      <c r="BD1272" s="429"/>
      <c r="BE1272" s="429"/>
      <c r="BF1272" s="429"/>
      <c r="BG1272" s="429"/>
      <c r="BH1272" s="429"/>
      <c r="BI1272" s="429"/>
      <c r="BJ1272" s="429"/>
      <c r="BK1272" s="429"/>
      <c r="BL1272" s="429"/>
      <c r="BM1272" s="429"/>
      <c r="BN1272" s="429"/>
      <c r="BO1272" s="429"/>
      <c r="BP1272" s="429"/>
      <c r="BQ1272" s="429"/>
      <c r="BR1272" s="429"/>
      <c r="BS1272" s="429"/>
      <c r="BT1272" s="429"/>
      <c r="BU1272" s="429"/>
      <c r="BV1272" s="429"/>
      <c r="BW1272" s="429"/>
      <c r="BX1272" s="429"/>
      <c r="BY1272" s="429"/>
      <c r="BZ1272" s="429"/>
      <c r="CA1272" s="429"/>
      <c r="CB1272" s="429"/>
      <c r="CC1272" s="429"/>
      <c r="CD1272" s="429"/>
      <c r="CE1272" s="429"/>
      <c r="CF1272" s="429"/>
      <c r="CG1272" s="429"/>
      <c r="CH1272" s="429"/>
      <c r="CI1272" s="429"/>
      <c r="CJ1272" s="429"/>
      <c r="CK1272" s="429"/>
      <c r="CL1272" s="429"/>
      <c r="CM1272" s="429"/>
      <c r="CN1272" s="429"/>
      <c r="CO1272" s="429"/>
      <c r="CP1272" s="429"/>
      <c r="CQ1272" s="429"/>
      <c r="CR1272" s="429"/>
      <c r="CS1272" s="429"/>
      <c r="CY1272" s="423"/>
      <c r="CZ1272" s="423"/>
      <c r="DA1272" s="423"/>
      <c r="DB1272" s="100"/>
      <c r="DC1272" s="191"/>
      <c r="DD1272" s="11"/>
      <c r="DE1272" s="11"/>
      <c r="DF1272" s="11"/>
      <c r="DG1272" s="11"/>
      <c r="DH1272" s="191"/>
    </row>
    <row r="1273" spans="1:112" s="9" customFormat="1" ht="13.5">
      <c r="A1273" s="420" t="s">
        <v>81</v>
      </c>
      <c r="B1273" s="191" t="s">
        <v>594</v>
      </c>
      <c r="D1273" s="191"/>
      <c r="E1273" s="191"/>
      <c r="F1273" s="191"/>
      <c r="G1273" s="191"/>
      <c r="H1273" s="191"/>
      <c r="I1273" s="577">
        <v>6404</v>
      </c>
      <c r="J1273" s="578"/>
      <c r="K1273" s="191"/>
      <c r="L1273" s="842">
        <v>0.05</v>
      </c>
      <c r="M1273" s="842"/>
      <c r="N1273" s="421"/>
      <c r="O1273" s="834"/>
      <c r="P1273" s="834"/>
      <c r="Q1273" s="834"/>
      <c r="R1273" s="834"/>
      <c r="T1273" s="832">
        <f>O1273*L1273</f>
        <v>0</v>
      </c>
      <c r="U1273" s="832"/>
      <c r="V1273" s="832"/>
      <c r="W1273" s="832"/>
      <c r="X1273" s="423"/>
      <c r="Y1273" s="577">
        <v>9404</v>
      </c>
      <c r="Z1273" s="578"/>
      <c r="AA1273" s="423"/>
      <c r="AB1273" s="841"/>
      <c r="AC1273" s="841"/>
      <c r="AD1273" s="841"/>
      <c r="AE1273" s="841"/>
      <c r="AF1273" s="423"/>
      <c r="AG1273" s="191"/>
      <c r="AH1273" s="100"/>
      <c r="AI1273" s="424" t="s">
        <v>153</v>
      </c>
      <c r="AJ1273" s="457" t="str">
        <f>IF(AB1273&lt;&gt;0,"ü"," ")</f>
        <v> </v>
      </c>
      <c r="AK1273" s="428"/>
      <c r="AL1273" s="429"/>
      <c r="AM1273" s="429"/>
      <c r="AN1273" s="100"/>
      <c r="AO1273" s="423"/>
      <c r="AP1273" s="423"/>
      <c r="AQ1273" s="423"/>
      <c r="AR1273" s="423"/>
      <c r="AS1273" s="429"/>
      <c r="AT1273" s="429"/>
      <c r="AU1273" s="429"/>
      <c r="AV1273" s="429"/>
      <c r="AW1273" s="429"/>
      <c r="AX1273" s="429"/>
      <c r="AY1273" s="429"/>
      <c r="AZ1273" s="429"/>
      <c r="BA1273" s="429"/>
      <c r="BB1273" s="429"/>
      <c r="BC1273" s="429"/>
      <c r="BD1273" s="429"/>
      <c r="BE1273" s="429"/>
      <c r="BF1273" s="429"/>
      <c r="BG1273" s="429"/>
      <c r="BH1273" s="429"/>
      <c r="BI1273" s="429"/>
      <c r="BJ1273" s="429"/>
      <c r="BK1273" s="429"/>
      <c r="BL1273" s="429"/>
      <c r="BM1273" s="429"/>
      <c r="BN1273" s="429"/>
      <c r="BO1273" s="429"/>
      <c r="BP1273" s="429"/>
      <c r="BQ1273" s="429"/>
      <c r="BR1273" s="429"/>
      <c r="BS1273" s="429"/>
      <c r="BT1273" s="429"/>
      <c r="BU1273" s="429"/>
      <c r="BV1273" s="429"/>
      <c r="BW1273" s="429"/>
      <c r="BX1273" s="429"/>
      <c r="BY1273" s="429"/>
      <c r="BZ1273" s="429"/>
      <c r="CA1273" s="429"/>
      <c r="CB1273" s="429"/>
      <c r="CC1273" s="429"/>
      <c r="CD1273" s="429"/>
      <c r="CE1273" s="429"/>
      <c r="CF1273" s="429"/>
      <c r="CG1273" s="429"/>
      <c r="CH1273" s="429"/>
      <c r="CI1273" s="429"/>
      <c r="CJ1273" s="429"/>
      <c r="CK1273" s="429"/>
      <c r="CL1273" s="429"/>
      <c r="CM1273" s="429"/>
      <c r="CN1273" s="429"/>
      <c r="CO1273" s="429"/>
      <c r="CP1273" s="429"/>
      <c r="CQ1273" s="429"/>
      <c r="CR1273" s="429"/>
      <c r="CS1273" s="429"/>
      <c r="CY1273" s="423"/>
      <c r="CZ1273" s="423"/>
      <c r="DA1273" s="423"/>
      <c r="DB1273" s="100"/>
      <c r="DC1273" s="191"/>
      <c r="DD1273" s="11"/>
      <c r="DE1273" s="11"/>
      <c r="DF1273" s="11"/>
      <c r="DG1273" s="11"/>
      <c r="DH1273" s="191"/>
    </row>
    <row r="1274" spans="1:112" s="9" customFormat="1" ht="6" customHeight="1">
      <c r="A1274" s="416"/>
      <c r="B1274" s="191"/>
      <c r="D1274" s="191"/>
      <c r="E1274" s="191"/>
      <c r="F1274" s="191"/>
      <c r="G1274" s="191"/>
      <c r="H1274" s="139"/>
      <c r="I1274" s="833"/>
      <c r="J1274" s="833"/>
      <c r="K1274" s="191"/>
      <c r="L1274" s="98"/>
      <c r="M1274" s="98"/>
      <c r="N1274" s="98"/>
      <c r="O1274" s="213"/>
      <c r="P1274" s="430"/>
      <c r="T1274" s="458"/>
      <c r="U1274" s="460"/>
      <c r="V1274" s="459"/>
      <c r="W1274" s="459"/>
      <c r="X1274" s="210"/>
      <c r="Y1274" s="833"/>
      <c r="Z1274" s="833"/>
      <c r="AA1274" s="210"/>
      <c r="AB1274" s="226"/>
      <c r="AC1274" s="353"/>
      <c r="AD1274" s="7"/>
      <c r="AE1274" s="7"/>
      <c r="AF1274" s="210"/>
      <c r="AG1274" s="191"/>
      <c r="AH1274" s="100"/>
      <c r="AI1274" s="191"/>
      <c r="AJ1274" s="463"/>
      <c r="AK1274" s="428"/>
      <c r="AL1274" s="429"/>
      <c r="AM1274" s="429"/>
      <c r="AN1274" s="100"/>
      <c r="AO1274" s="210"/>
      <c r="AP1274" s="210"/>
      <c r="AQ1274" s="210"/>
      <c r="AR1274" s="210"/>
      <c r="AS1274" s="429"/>
      <c r="AT1274" s="429"/>
      <c r="AU1274" s="429"/>
      <c r="AV1274" s="429"/>
      <c r="AW1274" s="429"/>
      <c r="AX1274" s="429"/>
      <c r="AY1274" s="429"/>
      <c r="AZ1274" s="429"/>
      <c r="BA1274" s="429"/>
      <c r="BB1274" s="429"/>
      <c r="BC1274" s="429"/>
      <c r="BD1274" s="429"/>
      <c r="BE1274" s="429"/>
      <c r="BF1274" s="429"/>
      <c r="BG1274" s="429"/>
      <c r="BH1274" s="429"/>
      <c r="BI1274" s="429"/>
      <c r="BJ1274" s="429"/>
      <c r="BK1274" s="429"/>
      <c r="BL1274" s="429"/>
      <c r="BM1274" s="429"/>
      <c r="BN1274" s="429"/>
      <c r="BO1274" s="429"/>
      <c r="BP1274" s="429"/>
      <c r="BQ1274" s="429"/>
      <c r="BR1274" s="429"/>
      <c r="BS1274" s="429"/>
      <c r="BT1274" s="429"/>
      <c r="BU1274" s="429"/>
      <c r="BV1274" s="429"/>
      <c r="BW1274" s="429"/>
      <c r="BX1274" s="429"/>
      <c r="BY1274" s="429"/>
      <c r="BZ1274" s="429"/>
      <c r="CA1274" s="429"/>
      <c r="CB1274" s="429"/>
      <c r="CC1274" s="429"/>
      <c r="CD1274" s="429"/>
      <c r="CE1274" s="429"/>
      <c r="CF1274" s="429"/>
      <c r="CG1274" s="429"/>
      <c r="CH1274" s="429"/>
      <c r="CI1274" s="429"/>
      <c r="CJ1274" s="429"/>
      <c r="CK1274" s="429"/>
      <c r="CL1274" s="429"/>
      <c r="CM1274" s="429"/>
      <c r="CN1274" s="429"/>
      <c r="CO1274" s="429"/>
      <c r="CP1274" s="429"/>
      <c r="CQ1274" s="429"/>
      <c r="CR1274" s="429"/>
      <c r="CS1274" s="429"/>
      <c r="CY1274" s="210"/>
      <c r="CZ1274" s="210"/>
      <c r="DA1274" s="210"/>
      <c r="DB1274" s="100"/>
      <c r="DC1274" s="191"/>
      <c r="DD1274" s="11"/>
      <c r="DE1274" s="11"/>
      <c r="DF1274" s="11"/>
      <c r="DG1274" s="11"/>
      <c r="DH1274" s="191"/>
    </row>
    <row r="1275" spans="1:112" s="9" customFormat="1" ht="13.5">
      <c r="A1275" s="416"/>
      <c r="B1275" s="191"/>
      <c r="D1275" s="191"/>
      <c r="E1275" s="191"/>
      <c r="F1275" s="191"/>
      <c r="G1275" s="191"/>
      <c r="H1275" s="191"/>
      <c r="I1275" s="577">
        <v>6405</v>
      </c>
      <c r="J1275" s="578"/>
      <c r="K1275" s="191"/>
      <c r="L1275" s="842">
        <v>0.1</v>
      </c>
      <c r="M1275" s="842"/>
      <c r="N1275" s="421"/>
      <c r="O1275" s="834"/>
      <c r="P1275" s="834"/>
      <c r="Q1275" s="834"/>
      <c r="R1275" s="834"/>
      <c r="T1275" s="832">
        <f>O1275*L1275</f>
        <v>0</v>
      </c>
      <c r="U1275" s="832"/>
      <c r="V1275" s="832"/>
      <c r="W1275" s="832"/>
      <c r="X1275" s="423"/>
      <c r="Y1275" s="577">
        <v>9405</v>
      </c>
      <c r="Z1275" s="578"/>
      <c r="AA1275" s="423"/>
      <c r="AB1275" s="841"/>
      <c r="AC1275" s="841"/>
      <c r="AD1275" s="841"/>
      <c r="AE1275" s="841"/>
      <c r="AF1275" s="423"/>
      <c r="AG1275" s="191"/>
      <c r="AH1275" s="100"/>
      <c r="AI1275" s="424" t="s">
        <v>153</v>
      </c>
      <c r="AJ1275" s="457" t="str">
        <f>IF(AB1275&lt;&gt;0,"ü"," ")</f>
        <v> </v>
      </c>
      <c r="AK1275" s="428"/>
      <c r="AL1275" s="429"/>
      <c r="AM1275" s="429"/>
      <c r="AN1275" s="100"/>
      <c r="AO1275" s="423"/>
      <c r="AP1275" s="423"/>
      <c r="AQ1275" s="423"/>
      <c r="AR1275" s="423"/>
      <c r="AS1275" s="429"/>
      <c r="AT1275" s="429"/>
      <c r="AU1275" s="429"/>
      <c r="AV1275" s="429"/>
      <c r="AW1275" s="429"/>
      <c r="AX1275" s="429"/>
      <c r="AY1275" s="429"/>
      <c r="AZ1275" s="429"/>
      <c r="BA1275" s="429"/>
      <c r="BB1275" s="429"/>
      <c r="BC1275" s="429"/>
      <c r="BD1275" s="429"/>
      <c r="BE1275" s="429"/>
      <c r="BF1275" s="429"/>
      <c r="BG1275" s="429"/>
      <c r="BH1275" s="429"/>
      <c r="BI1275" s="429"/>
      <c r="BJ1275" s="429"/>
      <c r="BK1275" s="429"/>
      <c r="BL1275" s="429"/>
      <c r="BM1275" s="429"/>
      <c r="BN1275" s="429"/>
      <c r="BO1275" s="429"/>
      <c r="BP1275" s="429"/>
      <c r="BQ1275" s="429"/>
      <c r="BR1275" s="429"/>
      <c r="BS1275" s="429"/>
      <c r="BT1275" s="429"/>
      <c r="BU1275" s="429"/>
      <c r="BV1275" s="429"/>
      <c r="BW1275" s="429"/>
      <c r="BX1275" s="429"/>
      <c r="BY1275" s="429"/>
      <c r="BZ1275" s="429"/>
      <c r="CA1275" s="429"/>
      <c r="CB1275" s="429"/>
      <c r="CC1275" s="429"/>
      <c r="CD1275" s="429"/>
      <c r="CE1275" s="429"/>
      <c r="CF1275" s="429"/>
      <c r="CG1275" s="429"/>
      <c r="CH1275" s="429"/>
      <c r="CI1275" s="429"/>
      <c r="CJ1275" s="429"/>
      <c r="CK1275" s="429"/>
      <c r="CL1275" s="429"/>
      <c r="CM1275" s="429"/>
      <c r="CN1275" s="429"/>
      <c r="CO1275" s="429"/>
      <c r="CP1275" s="429"/>
      <c r="CQ1275" s="429"/>
      <c r="CR1275" s="429"/>
      <c r="CS1275" s="429"/>
      <c r="CY1275" s="423"/>
      <c r="CZ1275" s="423"/>
      <c r="DA1275" s="423"/>
      <c r="DB1275" s="100"/>
      <c r="DC1275" s="191"/>
      <c r="DD1275" s="11"/>
      <c r="DE1275" s="11"/>
      <c r="DF1275" s="11"/>
      <c r="DG1275" s="11"/>
      <c r="DH1275" s="191"/>
    </row>
    <row r="1276" spans="1:112" s="9" customFormat="1" ht="6" customHeight="1">
      <c r="A1276" s="416"/>
      <c r="B1276" s="191"/>
      <c r="D1276" s="191"/>
      <c r="E1276" s="191"/>
      <c r="F1276" s="191"/>
      <c r="G1276" s="191"/>
      <c r="H1276" s="191"/>
      <c r="I1276" s="833"/>
      <c r="J1276" s="833"/>
      <c r="K1276" s="191"/>
      <c r="L1276" s="98"/>
      <c r="M1276" s="98"/>
      <c r="N1276" s="98"/>
      <c r="O1276" s="213"/>
      <c r="P1276" s="430"/>
      <c r="T1276" s="458"/>
      <c r="U1276" s="460"/>
      <c r="V1276" s="459"/>
      <c r="W1276" s="459"/>
      <c r="X1276" s="210"/>
      <c r="Y1276" s="833"/>
      <c r="Z1276" s="833"/>
      <c r="AA1276" s="210"/>
      <c r="AB1276" s="226"/>
      <c r="AC1276" s="353"/>
      <c r="AD1276" s="7"/>
      <c r="AE1276" s="7"/>
      <c r="AF1276" s="210"/>
      <c r="AG1276" s="191"/>
      <c r="AH1276" s="100"/>
      <c r="AI1276" s="191"/>
      <c r="AJ1276" s="463"/>
      <c r="AK1276" s="428"/>
      <c r="AL1276" s="429"/>
      <c r="AM1276" s="429"/>
      <c r="AN1276" s="100"/>
      <c r="AO1276" s="210"/>
      <c r="AP1276" s="210"/>
      <c r="AQ1276" s="210"/>
      <c r="AR1276" s="210"/>
      <c r="AS1276" s="429"/>
      <c r="AT1276" s="429"/>
      <c r="AU1276" s="429"/>
      <c r="AV1276" s="429"/>
      <c r="AW1276" s="429"/>
      <c r="AX1276" s="429"/>
      <c r="AY1276" s="429"/>
      <c r="AZ1276" s="429"/>
      <c r="BA1276" s="429"/>
      <c r="BB1276" s="429"/>
      <c r="BC1276" s="429"/>
      <c r="BD1276" s="429"/>
      <c r="BE1276" s="429"/>
      <c r="BF1276" s="429"/>
      <c r="BG1276" s="429"/>
      <c r="BH1276" s="429"/>
      <c r="BI1276" s="429"/>
      <c r="BJ1276" s="429"/>
      <c r="BK1276" s="429"/>
      <c r="BL1276" s="429"/>
      <c r="BM1276" s="429"/>
      <c r="BN1276" s="429"/>
      <c r="BO1276" s="429"/>
      <c r="BP1276" s="429"/>
      <c r="BQ1276" s="429"/>
      <c r="BR1276" s="429"/>
      <c r="BS1276" s="429"/>
      <c r="BT1276" s="429"/>
      <c r="BU1276" s="429"/>
      <c r="BV1276" s="429"/>
      <c r="BW1276" s="429"/>
      <c r="BX1276" s="429"/>
      <c r="BY1276" s="429"/>
      <c r="BZ1276" s="429"/>
      <c r="CA1276" s="429"/>
      <c r="CB1276" s="429"/>
      <c r="CC1276" s="429"/>
      <c r="CD1276" s="429"/>
      <c r="CE1276" s="429"/>
      <c r="CF1276" s="429"/>
      <c r="CG1276" s="429"/>
      <c r="CH1276" s="429"/>
      <c r="CI1276" s="429"/>
      <c r="CJ1276" s="429"/>
      <c r="CK1276" s="429"/>
      <c r="CL1276" s="429"/>
      <c r="CM1276" s="429"/>
      <c r="CN1276" s="429"/>
      <c r="CO1276" s="429"/>
      <c r="CP1276" s="429"/>
      <c r="CQ1276" s="429"/>
      <c r="CR1276" s="429"/>
      <c r="CS1276" s="429"/>
      <c r="CY1276" s="210"/>
      <c r="CZ1276" s="210"/>
      <c r="DA1276" s="210"/>
      <c r="DB1276" s="100"/>
      <c r="DC1276" s="191"/>
      <c r="DD1276" s="11"/>
      <c r="DE1276" s="11"/>
      <c r="DF1276" s="11"/>
      <c r="DG1276" s="11"/>
      <c r="DH1276" s="191"/>
    </row>
    <row r="1277" spans="1:112" s="9" customFormat="1" ht="13.5">
      <c r="A1277" s="416"/>
      <c r="B1277" s="191"/>
      <c r="D1277" s="191"/>
      <c r="E1277" s="191"/>
      <c r="F1277" s="191"/>
      <c r="G1277" s="191"/>
      <c r="H1277" s="191"/>
      <c r="I1277" s="583">
        <v>64051</v>
      </c>
      <c r="J1277" s="584"/>
      <c r="K1277" s="191"/>
      <c r="L1277" s="845"/>
      <c r="M1277" s="845"/>
      <c r="N1277" s="421"/>
      <c r="O1277" s="834"/>
      <c r="P1277" s="834"/>
      <c r="Q1277" s="834"/>
      <c r="R1277" s="834"/>
      <c r="T1277" s="832">
        <f>O1277*L1277</f>
        <v>0</v>
      </c>
      <c r="U1277" s="832"/>
      <c r="V1277" s="832"/>
      <c r="W1277" s="832"/>
      <c r="X1277" s="423"/>
      <c r="Y1277" s="583">
        <v>94051</v>
      </c>
      <c r="Z1277" s="584"/>
      <c r="AA1277" s="423"/>
      <c r="AB1277" s="841"/>
      <c r="AC1277" s="841"/>
      <c r="AD1277" s="841"/>
      <c r="AE1277" s="841"/>
      <c r="AF1277" s="423"/>
      <c r="AG1277" s="191"/>
      <c r="AH1277" s="100"/>
      <c r="AI1277" s="424" t="s">
        <v>153</v>
      </c>
      <c r="AJ1277" s="457" t="str">
        <f>IF(AB1277&lt;&gt;0,"ü"," ")</f>
        <v> </v>
      </c>
      <c r="AK1277" s="426"/>
      <c r="AL1277" s="427"/>
      <c r="AM1277" s="427"/>
      <c r="AN1277" s="100"/>
      <c r="AO1277" s="423"/>
      <c r="AP1277" s="423"/>
      <c r="AQ1277" s="423"/>
      <c r="AR1277" s="423"/>
      <c r="AS1277" s="427"/>
      <c r="AT1277" s="427"/>
      <c r="AU1277" s="427"/>
      <c r="AV1277" s="427"/>
      <c r="AW1277" s="427"/>
      <c r="AX1277" s="427"/>
      <c r="AY1277" s="427"/>
      <c r="AZ1277" s="427"/>
      <c r="BA1277" s="427"/>
      <c r="BB1277" s="427"/>
      <c r="BC1277" s="427"/>
      <c r="BD1277" s="427"/>
      <c r="BE1277" s="427"/>
      <c r="BF1277" s="427"/>
      <c r="BG1277" s="427"/>
      <c r="BH1277" s="427"/>
      <c r="BI1277" s="427"/>
      <c r="BJ1277" s="427"/>
      <c r="BK1277" s="427"/>
      <c r="BL1277" s="427"/>
      <c r="BM1277" s="427"/>
      <c r="BN1277" s="427"/>
      <c r="BO1277" s="427"/>
      <c r="BP1277" s="427"/>
      <c r="BQ1277" s="427"/>
      <c r="BR1277" s="427"/>
      <c r="BS1277" s="427"/>
      <c r="BT1277" s="427"/>
      <c r="BU1277" s="427"/>
      <c r="BV1277" s="427"/>
      <c r="BW1277" s="427"/>
      <c r="BX1277" s="427"/>
      <c r="BY1277" s="427"/>
      <c r="BZ1277" s="427"/>
      <c r="CA1277" s="427"/>
      <c r="CB1277" s="427"/>
      <c r="CC1277" s="427"/>
      <c r="CD1277" s="427"/>
      <c r="CE1277" s="427"/>
      <c r="CF1277" s="427"/>
      <c r="CG1277" s="427"/>
      <c r="CH1277" s="427"/>
      <c r="CI1277" s="427"/>
      <c r="CJ1277" s="427"/>
      <c r="CK1277" s="427"/>
      <c r="CL1277" s="427"/>
      <c r="CM1277" s="427"/>
      <c r="CN1277" s="427"/>
      <c r="CO1277" s="427"/>
      <c r="CP1277" s="427"/>
      <c r="CQ1277" s="427"/>
      <c r="CR1277" s="427"/>
      <c r="CS1277" s="427"/>
      <c r="CY1277" s="423"/>
      <c r="CZ1277" s="423"/>
      <c r="DA1277" s="423"/>
      <c r="DB1277" s="100"/>
      <c r="DC1277" s="191"/>
      <c r="DD1277" s="11"/>
      <c r="DE1277" s="11"/>
      <c r="DF1277" s="11"/>
      <c r="DG1277" s="11"/>
      <c r="DH1277" s="191"/>
    </row>
    <row r="1278" spans="1:112" s="9" customFormat="1" ht="6" customHeight="1">
      <c r="A1278" s="416"/>
      <c r="B1278" s="191"/>
      <c r="D1278" s="191"/>
      <c r="E1278" s="191"/>
      <c r="F1278" s="191"/>
      <c r="G1278" s="191"/>
      <c r="H1278" s="191"/>
      <c r="I1278" s="191"/>
      <c r="J1278" s="191"/>
      <c r="K1278" s="191"/>
      <c r="L1278" s="98"/>
      <c r="M1278" s="98"/>
      <c r="N1278" s="98"/>
      <c r="O1278" s="431"/>
      <c r="P1278" s="430"/>
      <c r="T1278" s="461"/>
      <c r="U1278" s="460"/>
      <c r="V1278" s="459"/>
      <c r="W1278" s="459"/>
      <c r="X1278" s="210"/>
      <c r="Y1278" s="191"/>
      <c r="Z1278" s="191"/>
      <c r="AA1278" s="210"/>
      <c r="AB1278" s="432"/>
      <c r="AC1278" s="353"/>
      <c r="AD1278" s="7"/>
      <c r="AE1278" s="7"/>
      <c r="AF1278" s="210"/>
      <c r="AG1278" s="191"/>
      <c r="AH1278" s="100"/>
      <c r="AI1278" s="191"/>
      <c r="AJ1278" s="463"/>
      <c r="AK1278" s="428"/>
      <c r="AL1278" s="429"/>
      <c r="AM1278" s="429"/>
      <c r="AN1278" s="100"/>
      <c r="AO1278" s="210"/>
      <c r="AP1278" s="210"/>
      <c r="AQ1278" s="210"/>
      <c r="AR1278" s="210"/>
      <c r="AS1278" s="429"/>
      <c r="AT1278" s="429"/>
      <c r="AU1278" s="429"/>
      <c r="AV1278" s="429"/>
      <c r="AW1278" s="429"/>
      <c r="AX1278" s="429"/>
      <c r="AY1278" s="429"/>
      <c r="AZ1278" s="429"/>
      <c r="BA1278" s="429"/>
      <c r="BB1278" s="429"/>
      <c r="BC1278" s="429"/>
      <c r="BD1278" s="429"/>
      <c r="BE1278" s="429"/>
      <c r="BF1278" s="429"/>
      <c r="BG1278" s="429"/>
      <c r="BH1278" s="429"/>
      <c r="BI1278" s="429"/>
      <c r="BJ1278" s="429"/>
      <c r="BK1278" s="429"/>
      <c r="BL1278" s="429"/>
      <c r="BM1278" s="429"/>
      <c r="BN1278" s="429"/>
      <c r="BO1278" s="429"/>
      <c r="BP1278" s="429"/>
      <c r="BQ1278" s="429"/>
      <c r="BR1278" s="429"/>
      <c r="BS1278" s="429"/>
      <c r="BT1278" s="429"/>
      <c r="BU1278" s="429"/>
      <c r="BV1278" s="429"/>
      <c r="BW1278" s="429"/>
      <c r="BX1278" s="429"/>
      <c r="BY1278" s="429"/>
      <c r="BZ1278" s="429"/>
      <c r="CA1278" s="429"/>
      <c r="CB1278" s="429"/>
      <c r="CC1278" s="429"/>
      <c r="CD1278" s="429"/>
      <c r="CE1278" s="429"/>
      <c r="CF1278" s="429"/>
      <c r="CG1278" s="429"/>
      <c r="CH1278" s="429"/>
      <c r="CI1278" s="429"/>
      <c r="CJ1278" s="429"/>
      <c r="CK1278" s="429"/>
      <c r="CL1278" s="429"/>
      <c r="CM1278" s="429"/>
      <c r="CN1278" s="429"/>
      <c r="CO1278" s="429"/>
      <c r="CP1278" s="429"/>
      <c r="CQ1278" s="429"/>
      <c r="CR1278" s="429"/>
      <c r="CS1278" s="429"/>
      <c r="CY1278" s="210"/>
      <c r="CZ1278" s="210"/>
      <c r="DA1278" s="210"/>
      <c r="DB1278" s="100"/>
      <c r="DC1278" s="191"/>
      <c r="DD1278" s="11"/>
      <c r="DE1278" s="11"/>
      <c r="DF1278" s="11"/>
      <c r="DG1278" s="11"/>
      <c r="DH1278" s="191"/>
    </row>
    <row r="1279" spans="1:112" s="9" customFormat="1" ht="13.5">
      <c r="A1279" s="420" t="s">
        <v>84</v>
      </c>
      <c r="B1279" s="361" t="s">
        <v>595</v>
      </c>
      <c r="D1279" s="139"/>
      <c r="E1279" s="139"/>
      <c r="F1279" s="139"/>
      <c r="G1279" s="139"/>
      <c r="H1279" s="139"/>
      <c r="I1279" s="577">
        <v>6414</v>
      </c>
      <c r="J1279" s="578"/>
      <c r="K1279" s="191"/>
      <c r="L1279" s="842">
        <v>0.15</v>
      </c>
      <c r="M1279" s="842"/>
      <c r="N1279" s="421"/>
      <c r="O1279" s="834"/>
      <c r="P1279" s="834"/>
      <c r="Q1279" s="834"/>
      <c r="R1279" s="834"/>
      <c r="T1279" s="832">
        <f>O1279*L1279</f>
        <v>0</v>
      </c>
      <c r="U1279" s="832"/>
      <c r="V1279" s="832"/>
      <c r="W1279" s="832"/>
      <c r="X1279" s="423"/>
      <c r="Y1279" s="577">
        <v>9414</v>
      </c>
      <c r="Z1279" s="578"/>
      <c r="AA1279" s="423"/>
      <c r="AB1279" s="841"/>
      <c r="AC1279" s="841"/>
      <c r="AD1279" s="841"/>
      <c r="AE1279" s="841"/>
      <c r="AF1279" s="423"/>
      <c r="AG1279" s="191"/>
      <c r="AH1279" s="100"/>
      <c r="AI1279" s="424" t="s">
        <v>153</v>
      </c>
      <c r="AJ1279" s="457" t="str">
        <f>IF(AB1279&lt;&gt;0,"ü"," ")</f>
        <v> </v>
      </c>
      <c r="AK1279" s="428"/>
      <c r="AL1279" s="429"/>
      <c r="AM1279" s="429"/>
      <c r="AN1279" s="100"/>
      <c r="AO1279" s="423"/>
      <c r="AP1279" s="423"/>
      <c r="AQ1279" s="423"/>
      <c r="AR1279" s="423"/>
      <c r="AS1279" s="429"/>
      <c r="AT1279" s="429"/>
      <c r="AU1279" s="429"/>
      <c r="AV1279" s="429"/>
      <c r="AW1279" s="429"/>
      <c r="AX1279" s="429"/>
      <c r="AY1279" s="429"/>
      <c r="AZ1279" s="429"/>
      <c r="BA1279" s="429"/>
      <c r="BB1279" s="429"/>
      <c r="BC1279" s="429"/>
      <c r="BD1279" s="429"/>
      <c r="BE1279" s="429"/>
      <c r="BF1279" s="429"/>
      <c r="BG1279" s="429"/>
      <c r="BH1279" s="429"/>
      <c r="BI1279" s="429"/>
      <c r="BJ1279" s="429"/>
      <c r="BK1279" s="429"/>
      <c r="BL1279" s="429"/>
      <c r="BM1279" s="429"/>
      <c r="BN1279" s="429"/>
      <c r="BO1279" s="429"/>
      <c r="BP1279" s="429"/>
      <c r="BQ1279" s="429"/>
      <c r="BR1279" s="429"/>
      <c r="BS1279" s="429"/>
      <c r="BT1279" s="429"/>
      <c r="BU1279" s="429"/>
      <c r="BV1279" s="429"/>
      <c r="BW1279" s="429"/>
      <c r="BX1279" s="429"/>
      <c r="BY1279" s="429"/>
      <c r="BZ1279" s="429"/>
      <c r="CA1279" s="429"/>
      <c r="CB1279" s="429"/>
      <c r="CC1279" s="429"/>
      <c r="CD1279" s="429"/>
      <c r="CE1279" s="429"/>
      <c r="CF1279" s="429"/>
      <c r="CG1279" s="429"/>
      <c r="CH1279" s="429"/>
      <c r="CI1279" s="429"/>
      <c r="CJ1279" s="429"/>
      <c r="CK1279" s="429"/>
      <c r="CL1279" s="429"/>
      <c r="CM1279" s="429"/>
      <c r="CN1279" s="429"/>
      <c r="CO1279" s="429"/>
      <c r="CP1279" s="429"/>
      <c r="CQ1279" s="429"/>
      <c r="CR1279" s="429"/>
      <c r="CS1279" s="429"/>
      <c r="CY1279" s="423"/>
      <c r="CZ1279" s="423"/>
      <c r="DA1279" s="423"/>
      <c r="DB1279" s="100"/>
      <c r="DC1279" s="191"/>
      <c r="DD1279" s="11"/>
      <c r="DE1279" s="11"/>
      <c r="DF1279" s="11"/>
      <c r="DG1279" s="11"/>
      <c r="DH1279" s="191"/>
    </row>
    <row r="1280" spans="1:112" s="9" customFormat="1" ht="6" customHeight="1">
      <c r="A1280" s="416"/>
      <c r="B1280" s="191"/>
      <c r="D1280" s="191"/>
      <c r="E1280" s="191"/>
      <c r="F1280" s="191"/>
      <c r="G1280" s="191"/>
      <c r="H1280" s="191"/>
      <c r="I1280" s="191"/>
      <c r="J1280" s="191"/>
      <c r="K1280" s="191"/>
      <c r="L1280" s="98"/>
      <c r="M1280" s="98"/>
      <c r="N1280" s="98"/>
      <c r="O1280" s="431"/>
      <c r="P1280" s="430"/>
      <c r="T1280" s="461"/>
      <c r="U1280" s="460"/>
      <c r="V1280" s="459"/>
      <c r="W1280" s="459"/>
      <c r="X1280" s="210"/>
      <c r="Y1280" s="191"/>
      <c r="Z1280" s="191"/>
      <c r="AA1280" s="210"/>
      <c r="AB1280" s="432"/>
      <c r="AC1280" s="353"/>
      <c r="AD1280" s="7"/>
      <c r="AE1280" s="7"/>
      <c r="AF1280" s="210"/>
      <c r="AG1280" s="191"/>
      <c r="AH1280" s="100"/>
      <c r="AI1280" s="191"/>
      <c r="AJ1280" s="463"/>
      <c r="AK1280" s="428"/>
      <c r="AL1280" s="429"/>
      <c r="AM1280" s="429"/>
      <c r="AN1280" s="100"/>
      <c r="AO1280" s="210"/>
      <c r="AP1280" s="210"/>
      <c r="AQ1280" s="210"/>
      <c r="AR1280" s="210"/>
      <c r="AS1280" s="429"/>
      <c r="AT1280" s="429"/>
      <c r="AU1280" s="429"/>
      <c r="AV1280" s="429"/>
      <c r="AW1280" s="429"/>
      <c r="AX1280" s="429"/>
      <c r="AY1280" s="429"/>
      <c r="AZ1280" s="429"/>
      <c r="BA1280" s="429"/>
      <c r="BB1280" s="429"/>
      <c r="BC1280" s="429"/>
      <c r="BD1280" s="429"/>
      <c r="BE1280" s="429"/>
      <c r="BF1280" s="429"/>
      <c r="BG1280" s="429"/>
      <c r="BH1280" s="429"/>
      <c r="BI1280" s="429"/>
      <c r="BJ1280" s="429"/>
      <c r="BK1280" s="429"/>
      <c r="BL1280" s="429"/>
      <c r="BM1280" s="429"/>
      <c r="BN1280" s="429"/>
      <c r="BO1280" s="429"/>
      <c r="BP1280" s="429"/>
      <c r="BQ1280" s="429"/>
      <c r="BR1280" s="429"/>
      <c r="BS1280" s="429"/>
      <c r="BT1280" s="429"/>
      <c r="BU1280" s="429"/>
      <c r="BV1280" s="429"/>
      <c r="BW1280" s="429"/>
      <c r="BX1280" s="429"/>
      <c r="BY1280" s="429"/>
      <c r="BZ1280" s="429"/>
      <c r="CA1280" s="429"/>
      <c r="CB1280" s="429"/>
      <c r="CC1280" s="429"/>
      <c r="CD1280" s="429"/>
      <c r="CE1280" s="429"/>
      <c r="CF1280" s="429"/>
      <c r="CG1280" s="429"/>
      <c r="CH1280" s="429"/>
      <c r="CI1280" s="429"/>
      <c r="CJ1280" s="429"/>
      <c r="CK1280" s="429"/>
      <c r="CL1280" s="429"/>
      <c r="CM1280" s="429"/>
      <c r="CN1280" s="429"/>
      <c r="CO1280" s="429"/>
      <c r="CP1280" s="429"/>
      <c r="CQ1280" s="429"/>
      <c r="CR1280" s="429"/>
      <c r="CS1280" s="429"/>
      <c r="CY1280" s="210"/>
      <c r="CZ1280" s="210"/>
      <c r="DA1280" s="210"/>
      <c r="DB1280" s="100"/>
      <c r="DC1280" s="191"/>
      <c r="DD1280" s="11"/>
      <c r="DE1280" s="11"/>
      <c r="DF1280" s="11"/>
      <c r="DG1280" s="11"/>
      <c r="DH1280" s="191"/>
    </row>
    <row r="1281" spans="1:112" s="9" customFormat="1" ht="13.5">
      <c r="A1281" s="416"/>
      <c r="B1281" s="191"/>
      <c r="D1281" s="191"/>
      <c r="E1281" s="191"/>
      <c r="F1281" s="191"/>
      <c r="G1281" s="191"/>
      <c r="H1281" s="191"/>
      <c r="I1281" s="577">
        <v>6415</v>
      </c>
      <c r="J1281" s="578"/>
      <c r="K1281" s="191"/>
      <c r="L1281" s="842"/>
      <c r="M1281" s="842"/>
      <c r="N1281" s="421"/>
      <c r="O1281" s="834"/>
      <c r="P1281" s="834"/>
      <c r="Q1281" s="834"/>
      <c r="R1281" s="834"/>
      <c r="T1281" s="832">
        <f>O1281*L1281</f>
        <v>0</v>
      </c>
      <c r="U1281" s="832"/>
      <c r="V1281" s="832"/>
      <c r="W1281" s="832"/>
      <c r="X1281" s="423"/>
      <c r="Y1281" s="577">
        <v>9415</v>
      </c>
      <c r="Z1281" s="578"/>
      <c r="AA1281" s="423"/>
      <c r="AB1281" s="841"/>
      <c r="AC1281" s="841"/>
      <c r="AD1281" s="841"/>
      <c r="AE1281" s="841"/>
      <c r="AF1281" s="423"/>
      <c r="AG1281" s="191"/>
      <c r="AH1281" s="100"/>
      <c r="AI1281" s="424" t="s">
        <v>153</v>
      </c>
      <c r="AJ1281" s="457" t="str">
        <f>IF(AB1281&lt;&gt;0,"ü"," ")</f>
        <v> </v>
      </c>
      <c r="AK1281" s="428"/>
      <c r="AL1281" s="429"/>
      <c r="AM1281" s="429"/>
      <c r="AN1281" s="100"/>
      <c r="AO1281" s="423"/>
      <c r="AP1281" s="423"/>
      <c r="AQ1281" s="423"/>
      <c r="AR1281" s="423"/>
      <c r="AS1281" s="429"/>
      <c r="AT1281" s="429"/>
      <c r="AU1281" s="429"/>
      <c r="AV1281" s="429"/>
      <c r="AW1281" s="429"/>
      <c r="AX1281" s="429"/>
      <c r="AY1281" s="429"/>
      <c r="AZ1281" s="429"/>
      <c r="BA1281" s="429"/>
      <c r="BB1281" s="429"/>
      <c r="BC1281" s="429"/>
      <c r="BD1281" s="429"/>
      <c r="BE1281" s="429"/>
      <c r="BF1281" s="429"/>
      <c r="BG1281" s="429"/>
      <c r="BH1281" s="429"/>
      <c r="BI1281" s="429"/>
      <c r="BJ1281" s="429"/>
      <c r="BK1281" s="429"/>
      <c r="BL1281" s="429"/>
      <c r="BM1281" s="429"/>
      <c r="BN1281" s="429"/>
      <c r="BO1281" s="429"/>
      <c r="BP1281" s="429"/>
      <c r="BQ1281" s="429"/>
      <c r="BR1281" s="429"/>
      <c r="BS1281" s="429"/>
      <c r="BT1281" s="429"/>
      <c r="BU1281" s="429"/>
      <c r="BV1281" s="429"/>
      <c r="BW1281" s="429"/>
      <c r="BX1281" s="429"/>
      <c r="BY1281" s="429"/>
      <c r="BZ1281" s="429"/>
      <c r="CA1281" s="429"/>
      <c r="CB1281" s="429"/>
      <c r="CC1281" s="429"/>
      <c r="CD1281" s="429"/>
      <c r="CE1281" s="429"/>
      <c r="CF1281" s="429"/>
      <c r="CG1281" s="429"/>
      <c r="CH1281" s="429"/>
      <c r="CI1281" s="429"/>
      <c r="CJ1281" s="429"/>
      <c r="CK1281" s="429"/>
      <c r="CL1281" s="429"/>
      <c r="CM1281" s="429"/>
      <c r="CN1281" s="429"/>
      <c r="CO1281" s="429"/>
      <c r="CP1281" s="429"/>
      <c r="CQ1281" s="429"/>
      <c r="CR1281" s="429"/>
      <c r="CS1281" s="429"/>
      <c r="CY1281" s="423"/>
      <c r="CZ1281" s="423"/>
      <c r="DA1281" s="423"/>
      <c r="DB1281" s="100"/>
      <c r="DC1281" s="191"/>
      <c r="DD1281" s="11"/>
      <c r="DE1281" s="11"/>
      <c r="DF1281" s="11"/>
      <c r="DG1281" s="11"/>
      <c r="DH1281" s="191"/>
    </row>
    <row r="1282" spans="1:112" s="9" customFormat="1" ht="6" customHeight="1">
      <c r="A1282" s="416"/>
      <c r="B1282" s="191"/>
      <c r="D1282" s="191"/>
      <c r="E1282" s="191"/>
      <c r="F1282" s="191"/>
      <c r="G1282" s="191"/>
      <c r="H1282" s="191"/>
      <c r="I1282" s="833"/>
      <c r="J1282" s="833"/>
      <c r="K1282" s="191"/>
      <c r="L1282" s="98"/>
      <c r="M1282" s="98"/>
      <c r="N1282" s="98"/>
      <c r="O1282" s="213"/>
      <c r="P1282" s="430"/>
      <c r="T1282" s="458"/>
      <c r="U1282" s="460"/>
      <c r="V1282" s="459"/>
      <c r="W1282" s="459"/>
      <c r="X1282" s="210"/>
      <c r="Y1282" s="833"/>
      <c r="Z1282" s="833"/>
      <c r="AA1282" s="210"/>
      <c r="AB1282" s="226"/>
      <c r="AC1282" s="353"/>
      <c r="AD1282" s="7"/>
      <c r="AE1282" s="7"/>
      <c r="AF1282" s="210"/>
      <c r="AG1282" s="191"/>
      <c r="AH1282" s="100"/>
      <c r="AI1282" s="191"/>
      <c r="AJ1282" s="463"/>
      <c r="AK1282" s="428"/>
      <c r="AL1282" s="429"/>
      <c r="AM1282" s="429"/>
      <c r="AN1282" s="100"/>
      <c r="AO1282" s="210"/>
      <c r="AP1282" s="210"/>
      <c r="AQ1282" s="210"/>
      <c r="AR1282" s="210"/>
      <c r="AS1282" s="429"/>
      <c r="AT1282" s="429"/>
      <c r="AU1282" s="429"/>
      <c r="AV1282" s="429"/>
      <c r="AW1282" s="429"/>
      <c r="AX1282" s="429"/>
      <c r="AY1282" s="429"/>
      <c r="AZ1282" s="429"/>
      <c r="BA1282" s="429"/>
      <c r="BB1282" s="429"/>
      <c r="BC1282" s="429"/>
      <c r="BD1282" s="429"/>
      <c r="BE1282" s="429"/>
      <c r="BF1282" s="429"/>
      <c r="BG1282" s="429"/>
      <c r="BH1282" s="429"/>
      <c r="BI1282" s="429"/>
      <c r="BJ1282" s="429"/>
      <c r="BK1282" s="429"/>
      <c r="BL1282" s="429"/>
      <c r="BM1282" s="429"/>
      <c r="BN1282" s="429"/>
      <c r="BO1282" s="429"/>
      <c r="BP1282" s="429"/>
      <c r="BQ1282" s="429"/>
      <c r="BR1282" s="429"/>
      <c r="BS1282" s="429"/>
      <c r="BT1282" s="429"/>
      <c r="BU1282" s="429"/>
      <c r="BV1282" s="429"/>
      <c r="BW1282" s="429"/>
      <c r="BX1282" s="429"/>
      <c r="BY1282" s="429"/>
      <c r="BZ1282" s="429"/>
      <c r="CA1282" s="429"/>
      <c r="CB1282" s="429"/>
      <c r="CC1282" s="429"/>
      <c r="CD1282" s="429"/>
      <c r="CE1282" s="429"/>
      <c r="CF1282" s="429"/>
      <c r="CG1282" s="429"/>
      <c r="CH1282" s="429"/>
      <c r="CI1282" s="429"/>
      <c r="CJ1282" s="429"/>
      <c r="CK1282" s="429"/>
      <c r="CL1282" s="429"/>
      <c r="CM1282" s="429"/>
      <c r="CN1282" s="429"/>
      <c r="CO1282" s="429"/>
      <c r="CP1282" s="429"/>
      <c r="CQ1282" s="429"/>
      <c r="CR1282" s="429"/>
      <c r="CS1282" s="429"/>
      <c r="CY1282" s="210"/>
      <c r="CZ1282" s="210"/>
      <c r="DA1282" s="210"/>
      <c r="DB1282" s="100"/>
      <c r="DC1282" s="191"/>
      <c r="DD1282" s="11"/>
      <c r="DE1282" s="11"/>
      <c r="DF1282" s="11"/>
      <c r="DG1282" s="11"/>
      <c r="DH1282" s="191"/>
    </row>
    <row r="1283" spans="1:112" s="9" customFormat="1" ht="13.5">
      <c r="A1283" s="420" t="s">
        <v>85</v>
      </c>
      <c r="B1283" s="191" t="s">
        <v>596</v>
      </c>
      <c r="D1283" s="191"/>
      <c r="E1283" s="191"/>
      <c r="F1283" s="191"/>
      <c r="G1283" s="191"/>
      <c r="H1283" s="191"/>
      <c r="I1283" s="577">
        <v>6417</v>
      </c>
      <c r="J1283" s="578"/>
      <c r="K1283" s="191"/>
      <c r="L1283" s="842">
        <v>0.015</v>
      </c>
      <c r="M1283" s="842"/>
      <c r="N1283" s="421"/>
      <c r="O1283" s="834"/>
      <c r="P1283" s="834"/>
      <c r="Q1283" s="834"/>
      <c r="R1283" s="834"/>
      <c r="T1283" s="832">
        <f>O1283*L1283</f>
        <v>0</v>
      </c>
      <c r="U1283" s="832"/>
      <c r="V1283" s="832"/>
      <c r="W1283" s="832"/>
      <c r="X1283" s="423"/>
      <c r="Y1283" s="577">
        <v>9417</v>
      </c>
      <c r="Z1283" s="578"/>
      <c r="AA1283" s="423"/>
      <c r="AB1283" s="841"/>
      <c r="AC1283" s="841"/>
      <c r="AD1283" s="841"/>
      <c r="AE1283" s="841"/>
      <c r="AF1283" s="423"/>
      <c r="AG1283" s="191"/>
      <c r="AH1283" s="100"/>
      <c r="AI1283" s="424" t="s">
        <v>153</v>
      </c>
      <c r="AJ1283" s="457" t="str">
        <f>IF(AB1283&lt;&gt;0,"ü"," ")</f>
        <v> </v>
      </c>
      <c r="AK1283" s="428"/>
      <c r="AL1283" s="429"/>
      <c r="AM1283" s="429"/>
      <c r="AN1283" s="100"/>
      <c r="AO1283" s="423"/>
      <c r="AP1283" s="423"/>
      <c r="AQ1283" s="423"/>
      <c r="AR1283" s="423"/>
      <c r="AS1283" s="429"/>
      <c r="AT1283" s="429"/>
      <c r="AU1283" s="429"/>
      <c r="AV1283" s="429"/>
      <c r="AW1283" s="429"/>
      <c r="AX1283" s="429"/>
      <c r="AY1283" s="429"/>
      <c r="AZ1283" s="429"/>
      <c r="BA1283" s="429"/>
      <c r="BB1283" s="429"/>
      <c r="BC1283" s="429"/>
      <c r="BD1283" s="429"/>
      <c r="BE1283" s="429"/>
      <c r="BF1283" s="429"/>
      <c r="BG1283" s="429"/>
      <c r="BH1283" s="429"/>
      <c r="BI1283" s="429"/>
      <c r="BJ1283" s="429"/>
      <c r="BK1283" s="429"/>
      <c r="BL1283" s="429"/>
      <c r="BM1283" s="429"/>
      <c r="BN1283" s="429"/>
      <c r="BO1283" s="429"/>
      <c r="BP1283" s="429"/>
      <c r="BQ1283" s="429"/>
      <c r="BR1283" s="429"/>
      <c r="BS1283" s="429"/>
      <c r="BT1283" s="429"/>
      <c r="BU1283" s="429"/>
      <c r="BV1283" s="429"/>
      <c r="BW1283" s="429"/>
      <c r="BX1283" s="429"/>
      <c r="BY1283" s="429"/>
      <c r="BZ1283" s="429"/>
      <c r="CA1283" s="429"/>
      <c r="CB1283" s="429"/>
      <c r="CC1283" s="429"/>
      <c r="CD1283" s="429"/>
      <c r="CE1283" s="429"/>
      <c r="CF1283" s="429"/>
      <c r="CG1283" s="429"/>
      <c r="CH1283" s="429"/>
      <c r="CI1283" s="429"/>
      <c r="CJ1283" s="429"/>
      <c r="CK1283" s="429"/>
      <c r="CL1283" s="429"/>
      <c r="CM1283" s="429"/>
      <c r="CN1283" s="429"/>
      <c r="CO1283" s="429"/>
      <c r="CP1283" s="429"/>
      <c r="CQ1283" s="429"/>
      <c r="CR1283" s="429"/>
      <c r="CS1283" s="429"/>
      <c r="CY1283" s="423"/>
      <c r="CZ1283" s="423"/>
      <c r="DA1283" s="423"/>
      <c r="DB1283" s="100"/>
      <c r="DC1283" s="191"/>
      <c r="DD1283" s="11"/>
      <c r="DE1283" s="11"/>
      <c r="DF1283" s="11"/>
      <c r="DG1283" s="11"/>
      <c r="DH1283" s="191"/>
    </row>
    <row r="1284" spans="1:112" s="9" customFormat="1" ht="6" customHeight="1">
      <c r="A1284" s="416"/>
      <c r="B1284" s="191"/>
      <c r="D1284" s="191"/>
      <c r="E1284" s="191"/>
      <c r="F1284" s="191"/>
      <c r="G1284" s="191"/>
      <c r="H1284" s="191"/>
      <c r="I1284" s="833"/>
      <c r="J1284" s="833"/>
      <c r="K1284" s="191"/>
      <c r="L1284" s="98"/>
      <c r="M1284" s="98"/>
      <c r="N1284" s="98"/>
      <c r="O1284" s="213"/>
      <c r="P1284" s="430"/>
      <c r="T1284" s="458"/>
      <c r="U1284" s="460"/>
      <c r="V1284" s="459"/>
      <c r="W1284" s="459"/>
      <c r="X1284" s="210"/>
      <c r="Y1284" s="833"/>
      <c r="Z1284" s="833"/>
      <c r="AA1284" s="210"/>
      <c r="AB1284" s="226"/>
      <c r="AC1284" s="353"/>
      <c r="AD1284" s="7"/>
      <c r="AE1284" s="7"/>
      <c r="AF1284" s="210"/>
      <c r="AG1284" s="191"/>
      <c r="AH1284" s="100"/>
      <c r="AI1284" s="191"/>
      <c r="AJ1284" s="463"/>
      <c r="AK1284" s="428"/>
      <c r="AL1284" s="429"/>
      <c r="AM1284" s="429"/>
      <c r="AN1284" s="100"/>
      <c r="AO1284" s="210"/>
      <c r="AP1284" s="210"/>
      <c r="AQ1284" s="210"/>
      <c r="AR1284" s="210"/>
      <c r="AS1284" s="429"/>
      <c r="AT1284" s="429"/>
      <c r="AU1284" s="429"/>
      <c r="AV1284" s="429"/>
      <c r="AW1284" s="429"/>
      <c r="AX1284" s="429"/>
      <c r="AY1284" s="429"/>
      <c r="AZ1284" s="429"/>
      <c r="BA1284" s="429"/>
      <c r="BB1284" s="429"/>
      <c r="BC1284" s="429"/>
      <c r="BD1284" s="429"/>
      <c r="BE1284" s="429"/>
      <c r="BF1284" s="429"/>
      <c r="BG1284" s="429"/>
      <c r="BH1284" s="429"/>
      <c r="BI1284" s="429"/>
      <c r="BJ1284" s="429"/>
      <c r="BK1284" s="429"/>
      <c r="BL1284" s="429"/>
      <c r="BM1284" s="429"/>
      <c r="BN1284" s="429"/>
      <c r="BO1284" s="429"/>
      <c r="BP1284" s="429"/>
      <c r="BQ1284" s="429"/>
      <c r="BR1284" s="429"/>
      <c r="BS1284" s="429"/>
      <c r="BT1284" s="429"/>
      <c r="BU1284" s="429"/>
      <c r="BV1284" s="429"/>
      <c r="BW1284" s="429"/>
      <c r="BX1284" s="429"/>
      <c r="BY1284" s="429"/>
      <c r="BZ1284" s="429"/>
      <c r="CA1284" s="429"/>
      <c r="CB1284" s="429"/>
      <c r="CC1284" s="429"/>
      <c r="CD1284" s="429"/>
      <c r="CE1284" s="429"/>
      <c r="CF1284" s="429"/>
      <c r="CG1284" s="429"/>
      <c r="CH1284" s="429"/>
      <c r="CI1284" s="429"/>
      <c r="CJ1284" s="429"/>
      <c r="CK1284" s="429"/>
      <c r="CL1284" s="429"/>
      <c r="CM1284" s="429"/>
      <c r="CN1284" s="429"/>
      <c r="CO1284" s="429"/>
      <c r="CP1284" s="429"/>
      <c r="CQ1284" s="429"/>
      <c r="CR1284" s="429"/>
      <c r="CS1284" s="429"/>
      <c r="CY1284" s="210"/>
      <c r="CZ1284" s="210"/>
      <c r="DA1284" s="210"/>
      <c r="DB1284" s="100"/>
      <c r="DC1284" s="191"/>
      <c r="DD1284" s="11"/>
      <c r="DE1284" s="11"/>
      <c r="DF1284" s="11"/>
      <c r="DG1284" s="11"/>
      <c r="DH1284" s="191"/>
    </row>
    <row r="1285" spans="1:112" s="9" customFormat="1" ht="13.5">
      <c r="A1285" s="416"/>
      <c r="B1285" s="191"/>
      <c r="D1285" s="191"/>
      <c r="E1285" s="191"/>
      <c r="F1285" s="191"/>
      <c r="G1285" s="191"/>
      <c r="H1285" s="191"/>
      <c r="I1285" s="577">
        <v>6418</v>
      </c>
      <c r="J1285" s="578"/>
      <c r="K1285" s="191"/>
      <c r="L1285" s="842">
        <v>0.035</v>
      </c>
      <c r="M1285" s="842"/>
      <c r="N1285" s="421"/>
      <c r="O1285" s="834"/>
      <c r="P1285" s="834"/>
      <c r="Q1285" s="834"/>
      <c r="R1285" s="834"/>
      <c r="T1285" s="832">
        <f>O1285*L1285</f>
        <v>0</v>
      </c>
      <c r="U1285" s="832"/>
      <c r="V1285" s="832"/>
      <c r="W1285" s="832"/>
      <c r="X1285" s="423"/>
      <c r="Y1285" s="577">
        <v>9418</v>
      </c>
      <c r="Z1285" s="578"/>
      <c r="AA1285" s="423"/>
      <c r="AB1285" s="841"/>
      <c r="AC1285" s="841"/>
      <c r="AD1285" s="841"/>
      <c r="AE1285" s="841"/>
      <c r="AF1285" s="423"/>
      <c r="AG1285" s="191"/>
      <c r="AH1285" s="100"/>
      <c r="AI1285" s="424" t="s">
        <v>153</v>
      </c>
      <c r="AJ1285" s="457" t="str">
        <f>IF(AB1285&lt;&gt;0,"ü"," ")</f>
        <v> </v>
      </c>
      <c r="AK1285" s="428"/>
      <c r="AL1285" s="429"/>
      <c r="AM1285" s="429"/>
      <c r="AN1285" s="100"/>
      <c r="AO1285" s="423"/>
      <c r="AP1285" s="423"/>
      <c r="AQ1285" s="423"/>
      <c r="AR1285" s="423"/>
      <c r="AS1285" s="429"/>
      <c r="AT1285" s="429"/>
      <c r="AU1285" s="429"/>
      <c r="AV1285" s="429"/>
      <c r="AW1285" s="429"/>
      <c r="AX1285" s="429"/>
      <c r="AY1285" s="429"/>
      <c r="AZ1285" s="429"/>
      <c r="BA1285" s="429"/>
      <c r="BB1285" s="429"/>
      <c r="BC1285" s="429"/>
      <c r="BD1285" s="429"/>
      <c r="BE1285" s="429"/>
      <c r="BF1285" s="429"/>
      <c r="BG1285" s="429"/>
      <c r="BH1285" s="429"/>
      <c r="BI1285" s="429"/>
      <c r="BJ1285" s="429"/>
      <c r="BK1285" s="429"/>
      <c r="BL1285" s="429"/>
      <c r="BM1285" s="429"/>
      <c r="BN1285" s="429"/>
      <c r="BO1285" s="429"/>
      <c r="BP1285" s="429"/>
      <c r="BQ1285" s="429"/>
      <c r="BR1285" s="429"/>
      <c r="BS1285" s="429"/>
      <c r="BT1285" s="429"/>
      <c r="BU1285" s="429"/>
      <c r="BV1285" s="429"/>
      <c r="BW1285" s="429"/>
      <c r="BX1285" s="429"/>
      <c r="BY1285" s="429"/>
      <c r="BZ1285" s="429"/>
      <c r="CA1285" s="429"/>
      <c r="CB1285" s="429"/>
      <c r="CC1285" s="429"/>
      <c r="CD1285" s="429"/>
      <c r="CE1285" s="429"/>
      <c r="CF1285" s="429"/>
      <c r="CG1285" s="429"/>
      <c r="CH1285" s="429"/>
      <c r="CI1285" s="429"/>
      <c r="CJ1285" s="429"/>
      <c r="CK1285" s="429"/>
      <c r="CL1285" s="429"/>
      <c r="CM1285" s="429"/>
      <c r="CN1285" s="429"/>
      <c r="CO1285" s="429"/>
      <c r="CP1285" s="429"/>
      <c r="CQ1285" s="429"/>
      <c r="CR1285" s="429"/>
      <c r="CS1285" s="429"/>
      <c r="CY1285" s="423"/>
      <c r="CZ1285" s="423"/>
      <c r="DA1285" s="423"/>
      <c r="DB1285" s="100"/>
      <c r="DC1285" s="191"/>
      <c r="DD1285" s="11"/>
      <c r="DE1285" s="11"/>
      <c r="DF1285" s="11"/>
      <c r="DG1285" s="11"/>
      <c r="DH1285" s="191"/>
    </row>
    <row r="1286" spans="1:112" s="9" customFormat="1" ht="6" customHeight="1">
      <c r="A1286" s="416"/>
      <c r="B1286" s="191"/>
      <c r="D1286" s="191"/>
      <c r="E1286" s="191"/>
      <c r="F1286" s="191"/>
      <c r="G1286" s="191"/>
      <c r="H1286" s="191"/>
      <c r="I1286" s="833"/>
      <c r="J1286" s="833"/>
      <c r="K1286" s="191"/>
      <c r="L1286" s="98"/>
      <c r="M1286" s="98"/>
      <c r="N1286" s="98"/>
      <c r="O1286" s="213"/>
      <c r="P1286" s="430"/>
      <c r="T1286" s="458"/>
      <c r="U1286" s="460"/>
      <c r="V1286" s="459"/>
      <c r="W1286" s="459"/>
      <c r="X1286" s="210"/>
      <c r="Y1286" s="833"/>
      <c r="Z1286" s="833"/>
      <c r="AA1286" s="210"/>
      <c r="AB1286" s="226"/>
      <c r="AC1286" s="353"/>
      <c r="AD1286" s="7"/>
      <c r="AE1286" s="7"/>
      <c r="AF1286" s="210"/>
      <c r="AG1286" s="191"/>
      <c r="AH1286" s="100"/>
      <c r="AI1286" s="191"/>
      <c r="AJ1286" s="463"/>
      <c r="AK1286" s="428"/>
      <c r="AL1286" s="429"/>
      <c r="AM1286" s="429"/>
      <c r="AN1286" s="100"/>
      <c r="AO1286" s="210"/>
      <c r="AP1286" s="210"/>
      <c r="AQ1286" s="210"/>
      <c r="AR1286" s="210"/>
      <c r="AS1286" s="429"/>
      <c r="AT1286" s="429"/>
      <c r="AU1286" s="429"/>
      <c r="AV1286" s="429"/>
      <c r="AW1286" s="429"/>
      <c r="AX1286" s="429"/>
      <c r="AY1286" s="429"/>
      <c r="AZ1286" s="429"/>
      <c r="BA1286" s="429"/>
      <c r="BB1286" s="429"/>
      <c r="BC1286" s="429"/>
      <c r="BD1286" s="429"/>
      <c r="BE1286" s="429"/>
      <c r="BF1286" s="429"/>
      <c r="BG1286" s="429"/>
      <c r="BH1286" s="429"/>
      <c r="BI1286" s="429"/>
      <c r="BJ1286" s="429"/>
      <c r="BK1286" s="429"/>
      <c r="BL1286" s="429"/>
      <c r="BM1286" s="429"/>
      <c r="BN1286" s="429"/>
      <c r="BO1286" s="429"/>
      <c r="BP1286" s="429"/>
      <c r="BQ1286" s="429"/>
      <c r="BR1286" s="429"/>
      <c r="BS1286" s="429"/>
      <c r="BT1286" s="429"/>
      <c r="BU1286" s="429"/>
      <c r="BV1286" s="429"/>
      <c r="BW1286" s="429"/>
      <c r="BX1286" s="429"/>
      <c r="BY1286" s="429"/>
      <c r="BZ1286" s="429"/>
      <c r="CA1286" s="429"/>
      <c r="CB1286" s="429"/>
      <c r="CC1286" s="429"/>
      <c r="CD1286" s="429"/>
      <c r="CE1286" s="429"/>
      <c r="CF1286" s="429"/>
      <c r="CG1286" s="429"/>
      <c r="CH1286" s="429"/>
      <c r="CI1286" s="429"/>
      <c r="CJ1286" s="429"/>
      <c r="CK1286" s="429"/>
      <c r="CL1286" s="429"/>
      <c r="CM1286" s="429"/>
      <c r="CN1286" s="429"/>
      <c r="CO1286" s="429"/>
      <c r="CP1286" s="429"/>
      <c r="CQ1286" s="429"/>
      <c r="CR1286" s="429"/>
      <c r="CS1286" s="429"/>
      <c r="CY1286" s="210"/>
      <c r="CZ1286" s="210"/>
      <c r="DA1286" s="210"/>
      <c r="DB1286" s="100"/>
      <c r="DC1286" s="191"/>
      <c r="DD1286" s="11"/>
      <c r="DE1286" s="11"/>
      <c r="DF1286" s="11"/>
      <c r="DG1286" s="11"/>
      <c r="DH1286" s="191"/>
    </row>
    <row r="1287" spans="1:112" s="9" customFormat="1" ht="13.5">
      <c r="A1287" s="416"/>
      <c r="B1287" s="191"/>
      <c r="D1287" s="191"/>
      <c r="E1287" s="191"/>
      <c r="F1287" s="191"/>
      <c r="G1287" s="191"/>
      <c r="H1287" s="191"/>
      <c r="I1287" s="583">
        <v>64181</v>
      </c>
      <c r="J1287" s="584"/>
      <c r="K1287" s="191"/>
      <c r="L1287" s="842"/>
      <c r="M1287" s="842"/>
      <c r="N1287" s="421"/>
      <c r="O1287" s="834"/>
      <c r="P1287" s="834"/>
      <c r="Q1287" s="834"/>
      <c r="R1287" s="834"/>
      <c r="T1287" s="832">
        <f>O1287*L1287</f>
        <v>0</v>
      </c>
      <c r="U1287" s="832"/>
      <c r="V1287" s="832"/>
      <c r="W1287" s="832"/>
      <c r="X1287" s="423"/>
      <c r="Y1287" s="583">
        <v>94181</v>
      </c>
      <c r="Z1287" s="584"/>
      <c r="AA1287" s="423"/>
      <c r="AB1287" s="841"/>
      <c r="AC1287" s="841"/>
      <c r="AD1287" s="841"/>
      <c r="AE1287" s="841"/>
      <c r="AF1287" s="423"/>
      <c r="AG1287" s="191"/>
      <c r="AH1287" s="100"/>
      <c r="AI1287" s="424" t="s">
        <v>153</v>
      </c>
      <c r="AJ1287" s="457" t="str">
        <f>IF(AB1287&lt;&gt;0,"ü"," ")</f>
        <v> </v>
      </c>
      <c r="AK1287" s="426"/>
      <c r="AL1287" s="427"/>
      <c r="AM1287" s="427"/>
      <c r="AN1287" s="100"/>
      <c r="AO1287" s="423"/>
      <c r="AP1287" s="423"/>
      <c r="AQ1287" s="423"/>
      <c r="AR1287" s="423"/>
      <c r="AS1287" s="427"/>
      <c r="AT1287" s="427"/>
      <c r="AU1287" s="427"/>
      <c r="AV1287" s="427"/>
      <c r="AW1287" s="427"/>
      <c r="AX1287" s="427"/>
      <c r="AY1287" s="427"/>
      <c r="AZ1287" s="427"/>
      <c r="BA1287" s="427"/>
      <c r="BB1287" s="427"/>
      <c r="BC1287" s="427"/>
      <c r="BD1287" s="427"/>
      <c r="BE1287" s="427"/>
      <c r="BF1287" s="427"/>
      <c r="BG1287" s="427"/>
      <c r="BH1287" s="427"/>
      <c r="BI1287" s="427"/>
      <c r="BJ1287" s="427"/>
      <c r="BK1287" s="427"/>
      <c r="BL1287" s="427"/>
      <c r="BM1287" s="427"/>
      <c r="BN1287" s="427"/>
      <c r="BO1287" s="427"/>
      <c r="BP1287" s="427"/>
      <c r="BQ1287" s="427"/>
      <c r="BR1287" s="427"/>
      <c r="BS1287" s="427"/>
      <c r="BT1287" s="427"/>
      <c r="BU1287" s="427"/>
      <c r="BV1287" s="427"/>
      <c r="BW1287" s="427"/>
      <c r="BX1287" s="427"/>
      <c r="BY1287" s="427"/>
      <c r="BZ1287" s="427"/>
      <c r="CA1287" s="427"/>
      <c r="CB1287" s="427"/>
      <c r="CC1287" s="427"/>
      <c r="CD1287" s="427"/>
      <c r="CE1287" s="427"/>
      <c r="CF1287" s="427"/>
      <c r="CG1287" s="427"/>
      <c r="CH1287" s="427"/>
      <c r="CI1287" s="427"/>
      <c r="CJ1287" s="427"/>
      <c r="CK1287" s="427"/>
      <c r="CL1287" s="427"/>
      <c r="CM1287" s="427"/>
      <c r="CN1287" s="427"/>
      <c r="CO1287" s="427"/>
      <c r="CP1287" s="427"/>
      <c r="CQ1287" s="427"/>
      <c r="CR1287" s="427"/>
      <c r="CS1287" s="427"/>
      <c r="CY1287" s="423"/>
      <c r="CZ1287" s="423"/>
      <c r="DA1287" s="423"/>
      <c r="DB1287" s="100"/>
      <c r="DC1287" s="191"/>
      <c r="DD1287" s="11"/>
      <c r="DE1287" s="11"/>
      <c r="DF1287" s="11"/>
      <c r="DG1287" s="11"/>
      <c r="DH1287" s="191"/>
    </row>
    <row r="1288" spans="1:112" s="9" customFormat="1" ht="6" customHeight="1">
      <c r="A1288" s="416"/>
      <c r="B1288" s="191"/>
      <c r="D1288" s="191"/>
      <c r="E1288" s="191"/>
      <c r="F1288" s="191"/>
      <c r="G1288" s="191"/>
      <c r="H1288" s="191"/>
      <c r="I1288" s="833"/>
      <c r="J1288" s="833"/>
      <c r="K1288" s="191"/>
      <c r="L1288" s="98"/>
      <c r="M1288" s="98"/>
      <c r="N1288" s="98"/>
      <c r="O1288" s="213"/>
      <c r="P1288" s="430"/>
      <c r="T1288" s="458"/>
      <c r="U1288" s="460"/>
      <c r="V1288" s="459"/>
      <c r="W1288" s="459"/>
      <c r="X1288" s="210"/>
      <c r="Y1288" s="833"/>
      <c r="Z1288" s="833"/>
      <c r="AA1288" s="210"/>
      <c r="AB1288" s="226"/>
      <c r="AC1288" s="353"/>
      <c r="AD1288" s="7"/>
      <c r="AE1288" s="7"/>
      <c r="AF1288" s="210"/>
      <c r="AG1288" s="191"/>
      <c r="AH1288" s="100"/>
      <c r="AI1288" s="191"/>
      <c r="AJ1288" s="463"/>
      <c r="AK1288" s="428"/>
      <c r="AL1288" s="429"/>
      <c r="AM1288" s="429"/>
      <c r="AN1288" s="100"/>
      <c r="AO1288" s="210"/>
      <c r="AP1288" s="210"/>
      <c r="AQ1288" s="210"/>
      <c r="AR1288" s="210"/>
      <c r="AS1288" s="429"/>
      <c r="AT1288" s="429"/>
      <c r="AU1288" s="429"/>
      <c r="AV1288" s="429"/>
      <c r="AW1288" s="429"/>
      <c r="AX1288" s="429"/>
      <c r="AY1288" s="429"/>
      <c r="AZ1288" s="429"/>
      <c r="BA1288" s="429"/>
      <c r="BB1288" s="429"/>
      <c r="BC1288" s="429"/>
      <c r="BD1288" s="429"/>
      <c r="BE1288" s="429"/>
      <c r="BF1288" s="429"/>
      <c r="BG1288" s="429"/>
      <c r="BH1288" s="429"/>
      <c r="BI1288" s="429"/>
      <c r="BJ1288" s="429"/>
      <c r="BK1288" s="429"/>
      <c r="BL1288" s="429"/>
      <c r="BM1288" s="429"/>
      <c r="BN1288" s="429"/>
      <c r="BO1288" s="429"/>
      <c r="BP1288" s="429"/>
      <c r="BQ1288" s="429"/>
      <c r="BR1288" s="429"/>
      <c r="BS1288" s="429"/>
      <c r="BT1288" s="429"/>
      <c r="BU1288" s="429"/>
      <c r="BV1288" s="429"/>
      <c r="BW1288" s="429"/>
      <c r="BX1288" s="429"/>
      <c r="BY1288" s="429"/>
      <c r="BZ1288" s="429"/>
      <c r="CA1288" s="429"/>
      <c r="CB1288" s="429"/>
      <c r="CC1288" s="429"/>
      <c r="CD1288" s="429"/>
      <c r="CE1288" s="429"/>
      <c r="CF1288" s="429"/>
      <c r="CG1288" s="429"/>
      <c r="CH1288" s="429"/>
      <c r="CI1288" s="429"/>
      <c r="CJ1288" s="429"/>
      <c r="CK1288" s="429"/>
      <c r="CL1288" s="429"/>
      <c r="CM1288" s="429"/>
      <c r="CN1288" s="429"/>
      <c r="CO1288" s="429"/>
      <c r="CP1288" s="429"/>
      <c r="CQ1288" s="429"/>
      <c r="CR1288" s="429"/>
      <c r="CS1288" s="429"/>
      <c r="CY1288" s="210"/>
      <c r="CZ1288" s="210"/>
      <c r="DA1288" s="210"/>
      <c r="DB1288" s="100"/>
      <c r="DC1288" s="191"/>
      <c r="DD1288" s="11"/>
      <c r="DE1288" s="11"/>
      <c r="DF1288" s="11"/>
      <c r="DG1288" s="11"/>
      <c r="DH1288" s="191"/>
    </row>
    <row r="1289" spans="1:112" s="9" customFormat="1" ht="13.5">
      <c r="A1289" s="420" t="s">
        <v>88</v>
      </c>
      <c r="B1289" s="411" t="s">
        <v>597</v>
      </c>
      <c r="D1289" s="191"/>
      <c r="E1289" s="191"/>
      <c r="F1289" s="191"/>
      <c r="G1289" s="191"/>
      <c r="H1289" s="191"/>
      <c r="I1289" s="577">
        <v>6422</v>
      </c>
      <c r="J1289" s="578"/>
      <c r="K1289" s="191"/>
      <c r="L1289" s="842">
        <v>0.05</v>
      </c>
      <c r="M1289" s="842"/>
      <c r="N1289" s="421"/>
      <c r="O1289" s="834"/>
      <c r="P1289" s="834"/>
      <c r="Q1289" s="834"/>
      <c r="R1289" s="834"/>
      <c r="T1289" s="832">
        <f>O1289*L1289</f>
        <v>0</v>
      </c>
      <c r="U1289" s="832"/>
      <c r="V1289" s="832"/>
      <c r="W1289" s="832"/>
      <c r="X1289" s="423"/>
      <c r="Y1289" s="577">
        <v>9422</v>
      </c>
      <c r="Z1289" s="578"/>
      <c r="AA1289" s="423"/>
      <c r="AB1289" s="841"/>
      <c r="AC1289" s="841"/>
      <c r="AD1289" s="841"/>
      <c r="AE1289" s="841"/>
      <c r="AF1289" s="423"/>
      <c r="AG1289" s="191"/>
      <c r="AH1289" s="100"/>
      <c r="AI1289" s="424" t="s">
        <v>153</v>
      </c>
      <c r="AJ1289" s="457" t="str">
        <f>IF(AB1289&lt;&gt;0,"ü"," ")</f>
        <v> </v>
      </c>
      <c r="AK1289" s="428"/>
      <c r="AL1289" s="429"/>
      <c r="AM1289" s="429"/>
      <c r="AN1289" s="100"/>
      <c r="AO1289" s="423"/>
      <c r="AP1289" s="423"/>
      <c r="AQ1289" s="423"/>
      <c r="AR1289" s="423"/>
      <c r="AS1289" s="429"/>
      <c r="AT1289" s="429"/>
      <c r="AU1289" s="429"/>
      <c r="AV1289" s="429"/>
      <c r="AW1289" s="429"/>
      <c r="AX1289" s="429"/>
      <c r="AY1289" s="429"/>
      <c r="AZ1289" s="429"/>
      <c r="BA1289" s="429"/>
      <c r="BB1289" s="429"/>
      <c r="BC1289" s="429"/>
      <c r="BD1289" s="429"/>
      <c r="BE1289" s="429"/>
      <c r="BF1289" s="429"/>
      <c r="BG1289" s="429"/>
      <c r="BH1289" s="429"/>
      <c r="BI1289" s="429"/>
      <c r="BJ1289" s="429"/>
      <c r="BK1289" s="429"/>
      <c r="BL1289" s="429"/>
      <c r="BM1289" s="429"/>
      <c r="BN1289" s="429"/>
      <c r="BO1289" s="429"/>
      <c r="BP1289" s="429"/>
      <c r="BQ1289" s="429"/>
      <c r="BR1289" s="429"/>
      <c r="BS1289" s="429"/>
      <c r="BT1289" s="429"/>
      <c r="BU1289" s="429"/>
      <c r="BV1289" s="429"/>
      <c r="BW1289" s="429"/>
      <c r="BX1289" s="429"/>
      <c r="BY1289" s="429"/>
      <c r="BZ1289" s="429"/>
      <c r="CA1289" s="429"/>
      <c r="CB1289" s="429"/>
      <c r="CC1289" s="429"/>
      <c r="CD1289" s="429"/>
      <c r="CE1289" s="429"/>
      <c r="CF1289" s="429"/>
      <c r="CG1289" s="429"/>
      <c r="CH1289" s="429"/>
      <c r="CI1289" s="429"/>
      <c r="CJ1289" s="429"/>
      <c r="CK1289" s="429"/>
      <c r="CL1289" s="429"/>
      <c r="CM1289" s="429"/>
      <c r="CN1289" s="429"/>
      <c r="CO1289" s="429"/>
      <c r="CP1289" s="429"/>
      <c r="CQ1289" s="429"/>
      <c r="CR1289" s="429"/>
      <c r="CS1289" s="429"/>
      <c r="CY1289" s="423"/>
      <c r="CZ1289" s="423"/>
      <c r="DA1289" s="423"/>
      <c r="DB1289" s="100"/>
      <c r="DC1289" s="191"/>
      <c r="DD1289" s="11"/>
      <c r="DE1289" s="11"/>
      <c r="DF1289" s="11"/>
      <c r="DG1289" s="11"/>
      <c r="DH1289" s="191"/>
    </row>
    <row r="1290" spans="1:112" s="9" customFormat="1" ht="6" customHeight="1">
      <c r="A1290" s="416"/>
      <c r="B1290" s="191"/>
      <c r="D1290" s="191"/>
      <c r="E1290" s="191"/>
      <c r="F1290" s="191"/>
      <c r="G1290" s="191"/>
      <c r="H1290" s="191"/>
      <c r="I1290" s="833"/>
      <c r="J1290" s="833"/>
      <c r="K1290" s="191"/>
      <c r="L1290" s="98"/>
      <c r="M1290" s="98"/>
      <c r="N1290" s="98"/>
      <c r="O1290" s="213"/>
      <c r="P1290" s="430"/>
      <c r="T1290" s="458"/>
      <c r="U1290" s="460"/>
      <c r="V1290" s="459"/>
      <c r="W1290" s="459"/>
      <c r="X1290" s="210"/>
      <c r="Y1290" s="833"/>
      <c r="Z1290" s="833"/>
      <c r="AA1290" s="210"/>
      <c r="AB1290" s="226"/>
      <c r="AC1290" s="353"/>
      <c r="AD1290" s="7"/>
      <c r="AE1290" s="7"/>
      <c r="AF1290" s="210"/>
      <c r="AG1290" s="191"/>
      <c r="AH1290" s="100"/>
      <c r="AI1290" s="191"/>
      <c r="AJ1290" s="463"/>
      <c r="AK1290" s="428"/>
      <c r="AL1290" s="429"/>
      <c r="AM1290" s="429"/>
      <c r="AN1290" s="100"/>
      <c r="AO1290" s="210"/>
      <c r="AP1290" s="210"/>
      <c r="AQ1290" s="210"/>
      <c r="AR1290" s="210"/>
      <c r="AS1290" s="429"/>
      <c r="AT1290" s="429"/>
      <c r="AU1290" s="429"/>
      <c r="AV1290" s="429"/>
      <c r="AW1290" s="429"/>
      <c r="AX1290" s="429"/>
      <c r="AY1290" s="429"/>
      <c r="AZ1290" s="429"/>
      <c r="BA1290" s="429"/>
      <c r="BB1290" s="429"/>
      <c r="BC1290" s="429"/>
      <c r="BD1290" s="429"/>
      <c r="BE1290" s="429"/>
      <c r="BF1290" s="429"/>
      <c r="BG1290" s="429"/>
      <c r="BH1290" s="429"/>
      <c r="BI1290" s="429"/>
      <c r="BJ1290" s="429"/>
      <c r="BK1290" s="429"/>
      <c r="BL1290" s="429"/>
      <c r="BM1290" s="429"/>
      <c r="BN1290" s="429"/>
      <c r="BO1290" s="429"/>
      <c r="BP1290" s="429"/>
      <c r="BQ1290" s="429"/>
      <c r="BR1290" s="429"/>
      <c r="BS1290" s="429"/>
      <c r="BT1290" s="429"/>
      <c r="BU1290" s="429"/>
      <c r="BV1290" s="429"/>
      <c r="BW1290" s="429"/>
      <c r="BX1290" s="429"/>
      <c r="BY1290" s="429"/>
      <c r="BZ1290" s="429"/>
      <c r="CA1290" s="429"/>
      <c r="CB1290" s="429"/>
      <c r="CC1290" s="429"/>
      <c r="CD1290" s="429"/>
      <c r="CE1290" s="429"/>
      <c r="CF1290" s="429"/>
      <c r="CG1290" s="429"/>
      <c r="CH1290" s="429"/>
      <c r="CI1290" s="429"/>
      <c r="CJ1290" s="429"/>
      <c r="CK1290" s="429"/>
      <c r="CL1290" s="429"/>
      <c r="CM1290" s="429"/>
      <c r="CN1290" s="429"/>
      <c r="CO1290" s="429"/>
      <c r="CP1290" s="429"/>
      <c r="CQ1290" s="429"/>
      <c r="CR1290" s="429"/>
      <c r="CS1290" s="429"/>
      <c r="CY1290" s="210"/>
      <c r="CZ1290" s="210"/>
      <c r="DA1290" s="210"/>
      <c r="DB1290" s="100"/>
      <c r="DC1290" s="191"/>
      <c r="DD1290" s="11"/>
      <c r="DE1290" s="11"/>
      <c r="DF1290" s="11"/>
      <c r="DG1290" s="11"/>
      <c r="DH1290" s="191"/>
    </row>
    <row r="1291" spans="1:112" s="9" customFormat="1" ht="13.5">
      <c r="A1291" s="416"/>
      <c r="B1291" s="191"/>
      <c r="D1291" s="191"/>
      <c r="E1291" s="191"/>
      <c r="F1291" s="191"/>
      <c r="G1291" s="191"/>
      <c r="H1291" s="191"/>
      <c r="I1291" s="577">
        <v>6421</v>
      </c>
      <c r="J1291" s="578"/>
      <c r="K1291" s="191"/>
      <c r="L1291" s="842">
        <v>0.06</v>
      </c>
      <c r="M1291" s="842"/>
      <c r="N1291" s="421"/>
      <c r="O1291" s="834"/>
      <c r="P1291" s="834"/>
      <c r="Q1291" s="834"/>
      <c r="R1291" s="834"/>
      <c r="T1291" s="832">
        <f>O1291*L1291</f>
        <v>0</v>
      </c>
      <c r="U1291" s="832"/>
      <c r="V1291" s="832"/>
      <c r="W1291" s="832"/>
      <c r="X1291" s="423"/>
      <c r="Y1291" s="577">
        <v>9421</v>
      </c>
      <c r="Z1291" s="578"/>
      <c r="AA1291" s="423"/>
      <c r="AB1291" s="841"/>
      <c r="AC1291" s="841"/>
      <c r="AD1291" s="841"/>
      <c r="AE1291" s="841"/>
      <c r="AF1291" s="423"/>
      <c r="AG1291" s="191"/>
      <c r="AH1291" s="100"/>
      <c r="AI1291" s="424" t="s">
        <v>153</v>
      </c>
      <c r="AJ1291" s="457" t="str">
        <f>IF(AB1291&lt;&gt;0,"ü"," ")</f>
        <v> </v>
      </c>
      <c r="AK1291" s="428"/>
      <c r="AL1291" s="429"/>
      <c r="AM1291" s="429"/>
      <c r="AN1291" s="100"/>
      <c r="AO1291" s="423"/>
      <c r="AP1291" s="423"/>
      <c r="AQ1291" s="423"/>
      <c r="AR1291" s="423"/>
      <c r="AS1291" s="429"/>
      <c r="AT1291" s="429"/>
      <c r="AU1291" s="429"/>
      <c r="AV1291" s="429"/>
      <c r="AW1291" s="429"/>
      <c r="AX1291" s="429"/>
      <c r="AY1291" s="429"/>
      <c r="AZ1291" s="429"/>
      <c r="BA1291" s="429"/>
      <c r="BB1291" s="429"/>
      <c r="BC1291" s="429"/>
      <c r="BD1291" s="429"/>
      <c r="BE1291" s="429"/>
      <c r="BF1291" s="429"/>
      <c r="BG1291" s="429"/>
      <c r="BH1291" s="429"/>
      <c r="BI1291" s="429"/>
      <c r="BJ1291" s="429"/>
      <c r="BK1291" s="429"/>
      <c r="BL1291" s="429"/>
      <c r="BM1291" s="429"/>
      <c r="BN1291" s="429"/>
      <c r="BO1291" s="429"/>
      <c r="BP1291" s="429"/>
      <c r="BQ1291" s="429"/>
      <c r="BR1291" s="429"/>
      <c r="BS1291" s="429"/>
      <c r="BT1291" s="429"/>
      <c r="BU1291" s="429"/>
      <c r="BV1291" s="429"/>
      <c r="BW1291" s="429"/>
      <c r="BX1291" s="429"/>
      <c r="BY1291" s="429"/>
      <c r="BZ1291" s="429"/>
      <c r="CA1291" s="429"/>
      <c r="CB1291" s="429"/>
      <c r="CC1291" s="429"/>
      <c r="CD1291" s="429"/>
      <c r="CE1291" s="429"/>
      <c r="CF1291" s="429"/>
      <c r="CG1291" s="429"/>
      <c r="CH1291" s="429"/>
      <c r="CI1291" s="429"/>
      <c r="CJ1291" s="429"/>
      <c r="CK1291" s="429"/>
      <c r="CL1291" s="429"/>
      <c r="CM1291" s="429"/>
      <c r="CN1291" s="429"/>
      <c r="CO1291" s="429"/>
      <c r="CP1291" s="429"/>
      <c r="CQ1291" s="429"/>
      <c r="CR1291" s="429"/>
      <c r="CS1291" s="429"/>
      <c r="CY1291" s="423"/>
      <c r="CZ1291" s="423"/>
      <c r="DA1291" s="423"/>
      <c r="DB1291" s="100"/>
      <c r="DC1291" s="191"/>
      <c r="DD1291" s="11"/>
      <c r="DE1291" s="11"/>
      <c r="DF1291" s="11"/>
      <c r="DG1291" s="11"/>
      <c r="DH1291" s="191"/>
    </row>
    <row r="1292" spans="1:112" s="9" customFormat="1" ht="6" customHeight="1">
      <c r="A1292" s="416"/>
      <c r="B1292" s="191"/>
      <c r="D1292" s="191"/>
      <c r="E1292" s="191"/>
      <c r="F1292" s="191"/>
      <c r="G1292" s="191"/>
      <c r="H1292" s="191"/>
      <c r="I1292" s="833"/>
      <c r="J1292" s="833"/>
      <c r="K1292" s="191"/>
      <c r="L1292" s="98"/>
      <c r="M1292" s="98"/>
      <c r="N1292" s="98"/>
      <c r="O1292" s="213"/>
      <c r="P1292" s="430"/>
      <c r="T1292" s="458"/>
      <c r="U1292" s="460"/>
      <c r="V1292" s="459"/>
      <c r="W1292" s="459"/>
      <c r="X1292" s="210"/>
      <c r="Y1292" s="833"/>
      <c r="Z1292" s="833"/>
      <c r="AA1292" s="210"/>
      <c r="AB1292" s="226"/>
      <c r="AC1292" s="353"/>
      <c r="AD1292" s="7"/>
      <c r="AE1292" s="7"/>
      <c r="AF1292" s="210"/>
      <c r="AG1292" s="191"/>
      <c r="AH1292" s="100"/>
      <c r="AI1292" s="191"/>
      <c r="AJ1292" s="463"/>
      <c r="AK1292" s="428"/>
      <c r="AL1292" s="429"/>
      <c r="AM1292" s="429"/>
      <c r="AN1292" s="100"/>
      <c r="AO1292" s="210"/>
      <c r="AP1292" s="210"/>
      <c r="AQ1292" s="210"/>
      <c r="AR1292" s="210"/>
      <c r="AS1292" s="429"/>
      <c r="AT1292" s="429"/>
      <c r="AU1292" s="429"/>
      <c r="AV1292" s="429"/>
      <c r="AW1292" s="429"/>
      <c r="AX1292" s="429"/>
      <c r="AY1292" s="429"/>
      <c r="AZ1292" s="429"/>
      <c r="BA1292" s="429"/>
      <c r="BB1292" s="429"/>
      <c r="BC1292" s="429"/>
      <c r="BD1292" s="429"/>
      <c r="BE1292" s="429"/>
      <c r="BF1292" s="429"/>
      <c r="BG1292" s="429"/>
      <c r="BH1292" s="429"/>
      <c r="BI1292" s="429"/>
      <c r="BJ1292" s="429"/>
      <c r="BK1292" s="429"/>
      <c r="BL1292" s="429"/>
      <c r="BM1292" s="429"/>
      <c r="BN1292" s="429"/>
      <c r="BO1292" s="429"/>
      <c r="BP1292" s="429"/>
      <c r="BQ1292" s="429"/>
      <c r="BR1292" s="429"/>
      <c r="BS1292" s="429"/>
      <c r="BT1292" s="429"/>
      <c r="BU1292" s="429"/>
      <c r="BV1292" s="429"/>
      <c r="BW1292" s="429"/>
      <c r="BX1292" s="429"/>
      <c r="BY1292" s="429"/>
      <c r="BZ1292" s="429"/>
      <c r="CA1292" s="429"/>
      <c r="CB1292" s="429"/>
      <c r="CC1292" s="429"/>
      <c r="CD1292" s="429"/>
      <c r="CE1292" s="429"/>
      <c r="CF1292" s="429"/>
      <c r="CG1292" s="429"/>
      <c r="CH1292" s="429"/>
      <c r="CI1292" s="429"/>
      <c r="CJ1292" s="429"/>
      <c r="CK1292" s="429"/>
      <c r="CL1292" s="429"/>
      <c r="CM1292" s="429"/>
      <c r="CN1292" s="429"/>
      <c r="CO1292" s="429"/>
      <c r="CP1292" s="429"/>
      <c r="CQ1292" s="429"/>
      <c r="CR1292" s="429"/>
      <c r="CS1292" s="429"/>
      <c r="CY1292" s="210"/>
      <c r="CZ1292" s="210"/>
      <c r="DA1292" s="210"/>
      <c r="DB1292" s="100"/>
      <c r="DC1292" s="191"/>
      <c r="DD1292" s="11"/>
      <c r="DE1292" s="11"/>
      <c r="DF1292" s="11"/>
      <c r="DG1292" s="11"/>
      <c r="DH1292" s="191"/>
    </row>
    <row r="1293" spans="1:112" s="9" customFormat="1" ht="13.5">
      <c r="A1293" s="416"/>
      <c r="B1293" s="191"/>
      <c r="D1293" s="191"/>
      <c r="E1293" s="191"/>
      <c r="F1293" s="191"/>
      <c r="G1293" s="191"/>
      <c r="H1293" s="191"/>
      <c r="I1293" s="577">
        <v>6423</v>
      </c>
      <c r="J1293" s="578"/>
      <c r="K1293" s="191"/>
      <c r="L1293" s="842"/>
      <c r="M1293" s="842"/>
      <c r="N1293" s="421"/>
      <c r="O1293" s="834"/>
      <c r="P1293" s="834"/>
      <c r="Q1293" s="834"/>
      <c r="R1293" s="834"/>
      <c r="T1293" s="832">
        <f>O1293*L1293</f>
        <v>0</v>
      </c>
      <c r="U1293" s="832"/>
      <c r="V1293" s="832"/>
      <c r="W1293" s="832"/>
      <c r="X1293" s="423"/>
      <c r="Y1293" s="577">
        <v>9423</v>
      </c>
      <c r="Z1293" s="578"/>
      <c r="AA1293" s="423"/>
      <c r="AB1293" s="841"/>
      <c r="AC1293" s="841"/>
      <c r="AD1293" s="841"/>
      <c r="AE1293" s="841"/>
      <c r="AF1293" s="423"/>
      <c r="AG1293" s="191"/>
      <c r="AH1293" s="100"/>
      <c r="AI1293" s="424" t="s">
        <v>153</v>
      </c>
      <c r="AJ1293" s="457" t="str">
        <f>IF(AB1293&lt;&gt;0,"ü"," ")</f>
        <v> </v>
      </c>
      <c r="AK1293" s="428"/>
      <c r="AL1293" s="429"/>
      <c r="AM1293" s="429"/>
      <c r="AN1293" s="100"/>
      <c r="AO1293" s="423"/>
      <c r="AP1293" s="423"/>
      <c r="AQ1293" s="423"/>
      <c r="AR1293" s="423"/>
      <c r="AS1293" s="429"/>
      <c r="AT1293" s="429"/>
      <c r="AU1293" s="429"/>
      <c r="AV1293" s="429"/>
      <c r="AW1293" s="429"/>
      <c r="AX1293" s="429"/>
      <c r="AY1293" s="429"/>
      <c r="AZ1293" s="429"/>
      <c r="BA1293" s="429"/>
      <c r="BB1293" s="429"/>
      <c r="BC1293" s="429"/>
      <c r="BD1293" s="429"/>
      <c r="BE1293" s="429"/>
      <c r="BF1293" s="429"/>
      <c r="BG1293" s="429"/>
      <c r="BH1293" s="429"/>
      <c r="BI1293" s="429"/>
      <c r="BJ1293" s="429"/>
      <c r="BK1293" s="429"/>
      <c r="BL1293" s="429"/>
      <c r="BM1293" s="429"/>
      <c r="BN1293" s="429"/>
      <c r="BO1293" s="429"/>
      <c r="BP1293" s="429"/>
      <c r="BQ1293" s="429"/>
      <c r="BR1293" s="429"/>
      <c r="BS1293" s="429"/>
      <c r="BT1293" s="429"/>
      <c r="BU1293" s="429"/>
      <c r="BV1293" s="429"/>
      <c r="BW1293" s="429"/>
      <c r="BX1293" s="429"/>
      <c r="BY1293" s="429"/>
      <c r="BZ1293" s="429"/>
      <c r="CA1293" s="429"/>
      <c r="CB1293" s="429"/>
      <c r="CC1293" s="429"/>
      <c r="CD1293" s="429"/>
      <c r="CE1293" s="429"/>
      <c r="CF1293" s="429"/>
      <c r="CG1293" s="429"/>
      <c r="CH1293" s="429"/>
      <c r="CI1293" s="429"/>
      <c r="CJ1293" s="429"/>
      <c r="CK1293" s="429"/>
      <c r="CL1293" s="429"/>
      <c r="CM1293" s="429"/>
      <c r="CN1293" s="429"/>
      <c r="CO1293" s="429"/>
      <c r="CP1293" s="429"/>
      <c r="CQ1293" s="429"/>
      <c r="CR1293" s="429"/>
      <c r="CS1293" s="429"/>
      <c r="CY1293" s="423"/>
      <c r="CZ1293" s="423"/>
      <c r="DA1293" s="423"/>
      <c r="DB1293" s="100"/>
      <c r="DC1293" s="191"/>
      <c r="DD1293" s="11"/>
      <c r="DE1293" s="11"/>
      <c r="DF1293" s="11"/>
      <c r="DG1293" s="11"/>
      <c r="DH1293" s="191"/>
    </row>
    <row r="1294" spans="1:112" s="9" customFormat="1" ht="6" customHeight="1">
      <c r="A1294" s="416"/>
      <c r="B1294" s="191"/>
      <c r="D1294" s="191"/>
      <c r="E1294" s="191"/>
      <c r="F1294" s="191"/>
      <c r="G1294" s="191"/>
      <c r="H1294" s="191"/>
      <c r="I1294" s="833"/>
      <c r="J1294" s="833"/>
      <c r="K1294" s="191"/>
      <c r="L1294" s="98"/>
      <c r="M1294" s="98"/>
      <c r="N1294" s="98"/>
      <c r="O1294" s="213"/>
      <c r="P1294" s="430"/>
      <c r="T1294" s="458"/>
      <c r="U1294" s="460"/>
      <c r="V1294" s="459"/>
      <c r="W1294" s="459"/>
      <c r="X1294" s="210"/>
      <c r="Y1294" s="833"/>
      <c r="Z1294" s="833"/>
      <c r="AA1294" s="210"/>
      <c r="AB1294" s="226"/>
      <c r="AC1294" s="353"/>
      <c r="AD1294" s="7"/>
      <c r="AE1294" s="7"/>
      <c r="AF1294" s="210"/>
      <c r="AG1294" s="191"/>
      <c r="AH1294" s="100"/>
      <c r="AI1294" s="191"/>
      <c r="AJ1294" s="463"/>
      <c r="AK1294" s="428"/>
      <c r="AL1294" s="429"/>
      <c r="AM1294" s="429"/>
      <c r="AN1294" s="100"/>
      <c r="AO1294" s="210"/>
      <c r="AP1294" s="210"/>
      <c r="AQ1294" s="210"/>
      <c r="AR1294" s="210"/>
      <c r="AS1294" s="429"/>
      <c r="AT1294" s="429"/>
      <c r="AU1294" s="429"/>
      <c r="AV1294" s="429"/>
      <c r="AW1294" s="429"/>
      <c r="AX1294" s="429"/>
      <c r="AY1294" s="429"/>
      <c r="AZ1294" s="429"/>
      <c r="BA1294" s="429"/>
      <c r="BB1294" s="429"/>
      <c r="BC1294" s="429"/>
      <c r="BD1294" s="429"/>
      <c r="BE1294" s="429"/>
      <c r="BF1294" s="429"/>
      <c r="BG1294" s="429"/>
      <c r="BH1294" s="429"/>
      <c r="BI1294" s="429"/>
      <c r="BJ1294" s="429"/>
      <c r="BK1294" s="429"/>
      <c r="BL1294" s="429"/>
      <c r="BM1294" s="429"/>
      <c r="BN1294" s="429"/>
      <c r="BO1294" s="429"/>
      <c r="BP1294" s="429"/>
      <c r="BQ1294" s="429"/>
      <c r="BR1294" s="429"/>
      <c r="BS1294" s="429"/>
      <c r="BT1294" s="429"/>
      <c r="BU1294" s="429"/>
      <c r="BV1294" s="429"/>
      <c r="BW1294" s="429"/>
      <c r="BX1294" s="429"/>
      <c r="BY1294" s="429"/>
      <c r="BZ1294" s="429"/>
      <c r="CA1294" s="429"/>
      <c r="CB1294" s="429"/>
      <c r="CC1294" s="429"/>
      <c r="CD1294" s="429"/>
      <c r="CE1294" s="429"/>
      <c r="CF1294" s="429"/>
      <c r="CG1294" s="429"/>
      <c r="CH1294" s="429"/>
      <c r="CI1294" s="429"/>
      <c r="CJ1294" s="429"/>
      <c r="CK1294" s="429"/>
      <c r="CL1294" s="429"/>
      <c r="CM1294" s="429"/>
      <c r="CN1294" s="429"/>
      <c r="CO1294" s="429"/>
      <c r="CP1294" s="429"/>
      <c r="CQ1294" s="429"/>
      <c r="CR1294" s="429"/>
      <c r="CS1294" s="429"/>
      <c r="CY1294" s="210"/>
      <c r="CZ1294" s="210"/>
      <c r="DA1294" s="210"/>
      <c r="DB1294" s="100"/>
      <c r="DC1294" s="191"/>
      <c r="DD1294" s="11"/>
      <c r="DE1294" s="11"/>
      <c r="DF1294" s="11"/>
      <c r="DG1294" s="11"/>
      <c r="DH1294" s="191"/>
    </row>
    <row r="1295" spans="1:112" s="9" customFormat="1" ht="13.5">
      <c r="A1295" s="420" t="s">
        <v>98</v>
      </c>
      <c r="B1295" s="191" t="s">
        <v>598</v>
      </c>
      <c r="D1295" s="191"/>
      <c r="E1295" s="191"/>
      <c r="F1295" s="191"/>
      <c r="G1295" s="191"/>
      <c r="H1295" s="191"/>
      <c r="I1295" s="577">
        <v>6428</v>
      </c>
      <c r="J1295" s="578"/>
      <c r="K1295" s="191"/>
      <c r="L1295" s="845">
        <v>0.0075</v>
      </c>
      <c r="M1295" s="845"/>
      <c r="N1295" s="421"/>
      <c r="O1295" s="834"/>
      <c r="P1295" s="834"/>
      <c r="Q1295" s="834"/>
      <c r="R1295" s="834"/>
      <c r="T1295" s="832">
        <f>O1295*L1295</f>
        <v>0</v>
      </c>
      <c r="U1295" s="832"/>
      <c r="V1295" s="832"/>
      <c r="W1295" s="832"/>
      <c r="X1295" s="423"/>
      <c r="Y1295" s="577">
        <v>9428</v>
      </c>
      <c r="Z1295" s="578"/>
      <c r="AA1295" s="423"/>
      <c r="AB1295" s="841"/>
      <c r="AC1295" s="841"/>
      <c r="AD1295" s="841"/>
      <c r="AE1295" s="841"/>
      <c r="AF1295" s="423"/>
      <c r="AG1295" s="191"/>
      <c r="AH1295" s="100"/>
      <c r="AI1295" s="424" t="s">
        <v>153</v>
      </c>
      <c r="AJ1295" s="457" t="str">
        <f>IF(AB1295&lt;&gt;0,"ü"," ")</f>
        <v> </v>
      </c>
      <c r="AK1295" s="428"/>
      <c r="AL1295" s="429"/>
      <c r="AM1295" s="429"/>
      <c r="AN1295" s="100"/>
      <c r="AO1295" s="423"/>
      <c r="AP1295" s="423"/>
      <c r="AQ1295" s="423"/>
      <c r="AR1295" s="423"/>
      <c r="AS1295" s="429"/>
      <c r="AT1295" s="429"/>
      <c r="AU1295" s="429"/>
      <c r="AV1295" s="429"/>
      <c r="AW1295" s="429"/>
      <c r="AX1295" s="429"/>
      <c r="AY1295" s="429"/>
      <c r="AZ1295" s="429"/>
      <c r="BA1295" s="429"/>
      <c r="BB1295" s="429"/>
      <c r="BC1295" s="429"/>
      <c r="BD1295" s="429"/>
      <c r="BE1295" s="429"/>
      <c r="BF1295" s="429"/>
      <c r="BG1295" s="429"/>
      <c r="BH1295" s="429"/>
      <c r="BI1295" s="429"/>
      <c r="BJ1295" s="429"/>
      <c r="BK1295" s="429"/>
      <c r="BL1295" s="429"/>
      <c r="BM1295" s="429"/>
      <c r="BN1295" s="429"/>
      <c r="BO1295" s="429"/>
      <c r="BP1295" s="429"/>
      <c r="BQ1295" s="429"/>
      <c r="BR1295" s="429"/>
      <c r="BS1295" s="429"/>
      <c r="BT1295" s="429"/>
      <c r="BU1295" s="429"/>
      <c r="BV1295" s="429"/>
      <c r="BW1295" s="429"/>
      <c r="BX1295" s="429"/>
      <c r="BY1295" s="429"/>
      <c r="BZ1295" s="429"/>
      <c r="CA1295" s="429"/>
      <c r="CB1295" s="429"/>
      <c r="CC1295" s="429"/>
      <c r="CD1295" s="429"/>
      <c r="CE1295" s="429"/>
      <c r="CF1295" s="429"/>
      <c r="CG1295" s="429"/>
      <c r="CH1295" s="429"/>
      <c r="CI1295" s="429"/>
      <c r="CJ1295" s="429"/>
      <c r="CK1295" s="429"/>
      <c r="CL1295" s="429"/>
      <c r="CM1295" s="429"/>
      <c r="CN1295" s="429"/>
      <c r="CO1295" s="429"/>
      <c r="CP1295" s="429"/>
      <c r="CQ1295" s="429"/>
      <c r="CR1295" s="429"/>
      <c r="CS1295" s="429"/>
      <c r="CY1295" s="423"/>
      <c r="CZ1295" s="423"/>
      <c r="DA1295" s="423"/>
      <c r="DB1295" s="100"/>
      <c r="DC1295" s="191"/>
      <c r="DD1295" s="11"/>
      <c r="DE1295" s="11"/>
      <c r="DF1295" s="11"/>
      <c r="DG1295" s="11"/>
      <c r="DH1295" s="191"/>
    </row>
    <row r="1296" spans="1:112" s="9" customFormat="1" ht="6" customHeight="1">
      <c r="A1296" s="416"/>
      <c r="B1296" s="191"/>
      <c r="D1296" s="191"/>
      <c r="E1296" s="191"/>
      <c r="F1296" s="191"/>
      <c r="G1296" s="191"/>
      <c r="H1296" s="191"/>
      <c r="I1296" s="833"/>
      <c r="J1296" s="833"/>
      <c r="K1296" s="191"/>
      <c r="L1296" s="98"/>
      <c r="M1296" s="98"/>
      <c r="N1296" s="98"/>
      <c r="O1296" s="213"/>
      <c r="P1296" s="430"/>
      <c r="T1296" s="458"/>
      <c r="U1296" s="460"/>
      <c r="V1296" s="459"/>
      <c r="W1296" s="459"/>
      <c r="X1296" s="210"/>
      <c r="Y1296" s="833"/>
      <c r="Z1296" s="833"/>
      <c r="AA1296" s="210"/>
      <c r="AB1296" s="226"/>
      <c r="AC1296" s="353"/>
      <c r="AD1296" s="7"/>
      <c r="AE1296" s="7"/>
      <c r="AF1296" s="210"/>
      <c r="AG1296" s="191"/>
      <c r="AH1296" s="100"/>
      <c r="AI1296" s="191"/>
      <c r="AJ1296" s="463"/>
      <c r="AK1296" s="428"/>
      <c r="AL1296" s="429"/>
      <c r="AM1296" s="429"/>
      <c r="AN1296" s="100"/>
      <c r="AO1296" s="210"/>
      <c r="AP1296" s="210"/>
      <c r="AQ1296" s="210"/>
      <c r="AR1296" s="210"/>
      <c r="AS1296" s="429"/>
      <c r="AT1296" s="429"/>
      <c r="AU1296" s="429"/>
      <c r="AV1296" s="429"/>
      <c r="AW1296" s="429"/>
      <c r="AX1296" s="429"/>
      <c r="AY1296" s="429"/>
      <c r="AZ1296" s="429"/>
      <c r="BA1296" s="429"/>
      <c r="BB1296" s="429"/>
      <c r="BC1296" s="429"/>
      <c r="BD1296" s="429"/>
      <c r="BE1296" s="429"/>
      <c r="BF1296" s="429"/>
      <c r="BG1296" s="429"/>
      <c r="BH1296" s="429"/>
      <c r="BI1296" s="429"/>
      <c r="BJ1296" s="429"/>
      <c r="BK1296" s="429"/>
      <c r="BL1296" s="429"/>
      <c r="BM1296" s="429"/>
      <c r="BN1296" s="429"/>
      <c r="BO1296" s="429"/>
      <c r="BP1296" s="429"/>
      <c r="BQ1296" s="429"/>
      <c r="BR1296" s="429"/>
      <c r="BS1296" s="429"/>
      <c r="BT1296" s="429"/>
      <c r="BU1296" s="429"/>
      <c r="BV1296" s="429"/>
      <c r="BW1296" s="429"/>
      <c r="BX1296" s="429"/>
      <c r="BY1296" s="429"/>
      <c r="BZ1296" s="429"/>
      <c r="CA1296" s="429"/>
      <c r="CB1296" s="429"/>
      <c r="CC1296" s="429"/>
      <c r="CD1296" s="429"/>
      <c r="CE1296" s="429"/>
      <c r="CF1296" s="429"/>
      <c r="CG1296" s="429"/>
      <c r="CH1296" s="429"/>
      <c r="CI1296" s="429"/>
      <c r="CJ1296" s="429"/>
      <c r="CK1296" s="429"/>
      <c r="CL1296" s="429"/>
      <c r="CM1296" s="429"/>
      <c r="CN1296" s="429"/>
      <c r="CO1296" s="429"/>
      <c r="CP1296" s="429"/>
      <c r="CQ1296" s="429"/>
      <c r="CR1296" s="429"/>
      <c r="CS1296" s="429"/>
      <c r="CY1296" s="210"/>
      <c r="CZ1296" s="210"/>
      <c r="DA1296" s="210"/>
      <c r="DB1296" s="100"/>
      <c r="DC1296" s="191"/>
      <c r="DD1296" s="11"/>
      <c r="DE1296" s="11"/>
      <c r="DF1296" s="11"/>
      <c r="DG1296" s="11"/>
      <c r="DH1296" s="191"/>
    </row>
    <row r="1297" spans="1:112" s="9" customFormat="1" ht="13.5">
      <c r="A1297" s="416"/>
      <c r="B1297" s="191"/>
      <c r="D1297" s="191"/>
      <c r="E1297" s="191"/>
      <c r="F1297" s="191"/>
      <c r="G1297" s="191"/>
      <c r="H1297" s="191"/>
      <c r="I1297" s="577">
        <v>6429</v>
      </c>
      <c r="J1297" s="578"/>
      <c r="K1297" s="191"/>
      <c r="L1297" s="842">
        <v>0.01</v>
      </c>
      <c r="M1297" s="842"/>
      <c r="N1297" s="421"/>
      <c r="O1297" s="834"/>
      <c r="P1297" s="834"/>
      <c r="Q1297" s="834"/>
      <c r="R1297" s="834"/>
      <c r="T1297" s="832">
        <f>O1297*L1297</f>
        <v>0</v>
      </c>
      <c r="U1297" s="832"/>
      <c r="V1297" s="832"/>
      <c r="W1297" s="832"/>
      <c r="X1297" s="423"/>
      <c r="Y1297" s="577">
        <v>9429</v>
      </c>
      <c r="Z1297" s="578"/>
      <c r="AA1297" s="423"/>
      <c r="AB1297" s="841"/>
      <c r="AC1297" s="841"/>
      <c r="AD1297" s="841"/>
      <c r="AE1297" s="841"/>
      <c r="AF1297" s="423"/>
      <c r="AG1297" s="191"/>
      <c r="AH1297" s="100"/>
      <c r="AI1297" s="424" t="s">
        <v>153</v>
      </c>
      <c r="AJ1297" s="457" t="str">
        <f>IF(AB1297&lt;&gt;0,"ü"," ")</f>
        <v> </v>
      </c>
      <c r="AK1297" s="428"/>
      <c r="AL1297" s="429"/>
      <c r="AM1297" s="429"/>
      <c r="AN1297" s="100"/>
      <c r="AO1297" s="423"/>
      <c r="AP1297" s="423"/>
      <c r="AQ1297" s="423"/>
      <c r="AR1297" s="423"/>
      <c r="AS1297" s="429"/>
      <c r="AT1297" s="429"/>
      <c r="AU1297" s="429"/>
      <c r="AV1297" s="429"/>
      <c r="AW1297" s="429"/>
      <c r="AX1297" s="429"/>
      <c r="AY1297" s="429"/>
      <c r="AZ1297" s="429"/>
      <c r="BA1297" s="429"/>
      <c r="BB1297" s="429"/>
      <c r="BC1297" s="429"/>
      <c r="BD1297" s="429"/>
      <c r="BE1297" s="429"/>
      <c r="BF1297" s="429"/>
      <c r="BG1297" s="429"/>
      <c r="BH1297" s="429"/>
      <c r="BI1297" s="429"/>
      <c r="BJ1297" s="429"/>
      <c r="BK1297" s="429"/>
      <c r="BL1297" s="429"/>
      <c r="BM1297" s="429"/>
      <c r="BN1297" s="429"/>
      <c r="BO1297" s="429"/>
      <c r="BP1297" s="429"/>
      <c r="BQ1297" s="429"/>
      <c r="BR1297" s="429"/>
      <c r="BS1297" s="429"/>
      <c r="BT1297" s="429"/>
      <c r="BU1297" s="429"/>
      <c r="BV1297" s="429"/>
      <c r="BW1297" s="429"/>
      <c r="BX1297" s="429"/>
      <c r="BY1297" s="429"/>
      <c r="BZ1297" s="429"/>
      <c r="CA1297" s="429"/>
      <c r="CB1297" s="429"/>
      <c r="CC1297" s="429"/>
      <c r="CD1297" s="429"/>
      <c r="CE1297" s="429"/>
      <c r="CF1297" s="429"/>
      <c r="CG1297" s="429"/>
      <c r="CH1297" s="429"/>
      <c r="CI1297" s="429"/>
      <c r="CJ1297" s="429"/>
      <c r="CK1297" s="429"/>
      <c r="CL1297" s="429"/>
      <c r="CM1297" s="429"/>
      <c r="CN1297" s="429"/>
      <c r="CO1297" s="429"/>
      <c r="CP1297" s="429"/>
      <c r="CQ1297" s="429"/>
      <c r="CR1297" s="429"/>
      <c r="CS1297" s="429"/>
      <c r="CY1297" s="423"/>
      <c r="CZ1297" s="423"/>
      <c r="DA1297" s="423"/>
      <c r="DB1297" s="100"/>
      <c r="DC1297" s="191"/>
      <c r="DD1297" s="11"/>
      <c r="DE1297" s="11"/>
      <c r="DF1297" s="11"/>
      <c r="DG1297" s="11"/>
      <c r="DH1297" s="191"/>
    </row>
    <row r="1298" spans="1:112" s="9" customFormat="1" ht="6" customHeight="1">
      <c r="A1298" s="416"/>
      <c r="B1298" s="191"/>
      <c r="D1298" s="191"/>
      <c r="E1298" s="191"/>
      <c r="F1298" s="191"/>
      <c r="G1298" s="191"/>
      <c r="H1298" s="191"/>
      <c r="I1298" s="433"/>
      <c r="J1298" s="433"/>
      <c r="K1298" s="191"/>
      <c r="L1298" s="98"/>
      <c r="M1298" s="98"/>
      <c r="N1298" s="98"/>
      <c r="O1298" s="431"/>
      <c r="P1298" s="430"/>
      <c r="T1298" s="461"/>
      <c r="U1298" s="460"/>
      <c r="V1298" s="459"/>
      <c r="W1298" s="459"/>
      <c r="X1298" s="210"/>
      <c r="Y1298" s="433"/>
      <c r="Z1298" s="433"/>
      <c r="AA1298" s="210"/>
      <c r="AB1298" s="432"/>
      <c r="AC1298" s="353"/>
      <c r="AD1298" s="7"/>
      <c r="AE1298" s="7"/>
      <c r="AF1298" s="210"/>
      <c r="AG1298" s="191"/>
      <c r="AH1298" s="100"/>
      <c r="AI1298" s="191"/>
      <c r="AJ1298" s="463"/>
      <c r="AK1298" s="428"/>
      <c r="AL1298" s="429"/>
      <c r="AM1298" s="429"/>
      <c r="AN1298" s="100"/>
      <c r="AO1298" s="210"/>
      <c r="AP1298" s="210"/>
      <c r="AQ1298" s="210"/>
      <c r="AR1298" s="210"/>
      <c r="AS1298" s="429"/>
      <c r="AT1298" s="429"/>
      <c r="AU1298" s="429"/>
      <c r="AV1298" s="429"/>
      <c r="AW1298" s="429"/>
      <c r="AX1298" s="429"/>
      <c r="AY1298" s="429"/>
      <c r="AZ1298" s="429"/>
      <c r="BA1298" s="429"/>
      <c r="BB1298" s="429"/>
      <c r="BC1298" s="429"/>
      <c r="BD1298" s="429"/>
      <c r="BE1298" s="429"/>
      <c r="BF1298" s="429"/>
      <c r="BG1298" s="429"/>
      <c r="BH1298" s="429"/>
      <c r="BI1298" s="429"/>
      <c r="BJ1298" s="429"/>
      <c r="BK1298" s="429"/>
      <c r="BL1298" s="429"/>
      <c r="BM1298" s="429"/>
      <c r="BN1298" s="429"/>
      <c r="BO1298" s="429"/>
      <c r="BP1298" s="429"/>
      <c r="BQ1298" s="429"/>
      <c r="BR1298" s="429"/>
      <c r="BS1298" s="429"/>
      <c r="BT1298" s="429"/>
      <c r="BU1298" s="429"/>
      <c r="BV1298" s="429"/>
      <c r="BW1298" s="429"/>
      <c r="BX1298" s="429"/>
      <c r="BY1298" s="429"/>
      <c r="BZ1298" s="429"/>
      <c r="CA1298" s="429"/>
      <c r="CB1298" s="429"/>
      <c r="CC1298" s="429"/>
      <c r="CD1298" s="429"/>
      <c r="CE1298" s="429"/>
      <c r="CF1298" s="429"/>
      <c r="CG1298" s="429"/>
      <c r="CH1298" s="429"/>
      <c r="CI1298" s="429"/>
      <c r="CJ1298" s="429"/>
      <c r="CK1298" s="429"/>
      <c r="CL1298" s="429"/>
      <c r="CM1298" s="429"/>
      <c r="CN1298" s="429"/>
      <c r="CO1298" s="429"/>
      <c r="CP1298" s="429"/>
      <c r="CQ1298" s="429"/>
      <c r="CR1298" s="429"/>
      <c r="CS1298" s="429"/>
      <c r="CY1298" s="210"/>
      <c r="CZ1298" s="210"/>
      <c r="DA1298" s="210"/>
      <c r="DB1298" s="100"/>
      <c r="DC1298" s="191"/>
      <c r="DD1298" s="11"/>
      <c r="DE1298" s="11"/>
      <c r="DF1298" s="11"/>
      <c r="DG1298" s="11"/>
      <c r="DH1298" s="191"/>
    </row>
    <row r="1299" spans="1:112" s="9" customFormat="1" ht="13.5">
      <c r="A1299" s="416"/>
      <c r="B1299" s="191"/>
      <c r="D1299" s="191"/>
      <c r="E1299" s="191"/>
      <c r="F1299" s="191"/>
      <c r="G1299" s="191"/>
      <c r="H1299" s="191"/>
      <c r="I1299" s="577">
        <v>6430</v>
      </c>
      <c r="J1299" s="578"/>
      <c r="K1299" s="191"/>
      <c r="L1299" s="845">
        <v>0.0125</v>
      </c>
      <c r="M1299" s="845"/>
      <c r="N1299" s="421"/>
      <c r="O1299" s="834"/>
      <c r="P1299" s="834"/>
      <c r="Q1299" s="834"/>
      <c r="R1299" s="834"/>
      <c r="T1299" s="832">
        <f>O1299*L1299</f>
        <v>0</v>
      </c>
      <c r="U1299" s="832"/>
      <c r="V1299" s="832"/>
      <c r="W1299" s="832"/>
      <c r="X1299" s="423"/>
      <c r="Y1299" s="577">
        <v>9430</v>
      </c>
      <c r="Z1299" s="578"/>
      <c r="AA1299" s="423"/>
      <c r="AB1299" s="841"/>
      <c r="AC1299" s="841"/>
      <c r="AD1299" s="841"/>
      <c r="AE1299" s="841"/>
      <c r="AF1299" s="423"/>
      <c r="AG1299" s="191"/>
      <c r="AH1299" s="100"/>
      <c r="AI1299" s="424" t="s">
        <v>153</v>
      </c>
      <c r="AJ1299" s="457" t="str">
        <f>IF(AB1299&lt;&gt;0,"ü"," ")</f>
        <v> </v>
      </c>
      <c r="AK1299" s="428"/>
      <c r="AL1299" s="429"/>
      <c r="AM1299" s="429"/>
      <c r="AN1299" s="100"/>
      <c r="AO1299" s="423"/>
      <c r="AP1299" s="423"/>
      <c r="AQ1299" s="423"/>
      <c r="AR1299" s="423"/>
      <c r="AS1299" s="429"/>
      <c r="AT1299" s="429"/>
      <c r="AU1299" s="429"/>
      <c r="AV1299" s="429"/>
      <c r="AW1299" s="429"/>
      <c r="AX1299" s="429"/>
      <c r="AY1299" s="429"/>
      <c r="AZ1299" s="429"/>
      <c r="BA1299" s="429"/>
      <c r="BB1299" s="429"/>
      <c r="BC1299" s="429"/>
      <c r="BD1299" s="429"/>
      <c r="BE1299" s="429"/>
      <c r="BF1299" s="429"/>
      <c r="BG1299" s="429"/>
      <c r="BH1299" s="429"/>
      <c r="BI1299" s="429"/>
      <c r="BJ1299" s="429"/>
      <c r="BK1299" s="429"/>
      <c r="BL1299" s="429"/>
      <c r="BM1299" s="429"/>
      <c r="BN1299" s="429"/>
      <c r="BO1299" s="429"/>
      <c r="BP1299" s="429"/>
      <c r="BQ1299" s="429"/>
      <c r="BR1299" s="429"/>
      <c r="BS1299" s="429"/>
      <c r="BT1299" s="429"/>
      <c r="BU1299" s="429"/>
      <c r="BV1299" s="429"/>
      <c r="BW1299" s="429"/>
      <c r="BX1299" s="429"/>
      <c r="BY1299" s="429"/>
      <c r="BZ1299" s="429"/>
      <c r="CA1299" s="429"/>
      <c r="CB1299" s="429"/>
      <c r="CC1299" s="429"/>
      <c r="CD1299" s="429"/>
      <c r="CE1299" s="429"/>
      <c r="CF1299" s="429"/>
      <c r="CG1299" s="429"/>
      <c r="CH1299" s="429"/>
      <c r="CI1299" s="429"/>
      <c r="CJ1299" s="429"/>
      <c r="CK1299" s="429"/>
      <c r="CL1299" s="429"/>
      <c r="CM1299" s="429"/>
      <c r="CN1299" s="429"/>
      <c r="CO1299" s="429"/>
      <c r="CP1299" s="429"/>
      <c r="CQ1299" s="429"/>
      <c r="CR1299" s="429"/>
      <c r="CS1299" s="429"/>
      <c r="CY1299" s="423"/>
      <c r="CZ1299" s="423"/>
      <c r="DA1299" s="423"/>
      <c r="DB1299" s="100"/>
      <c r="DC1299" s="191"/>
      <c r="DD1299" s="11"/>
      <c r="DE1299" s="11"/>
      <c r="DF1299" s="11"/>
      <c r="DG1299" s="11"/>
      <c r="DH1299" s="191"/>
    </row>
    <row r="1300" spans="1:112" s="9" customFormat="1" ht="6" customHeight="1">
      <c r="A1300" s="416"/>
      <c r="B1300" s="191"/>
      <c r="D1300" s="191"/>
      <c r="E1300" s="191"/>
      <c r="F1300" s="191"/>
      <c r="G1300" s="191"/>
      <c r="H1300" s="191"/>
      <c r="I1300" s="833"/>
      <c r="J1300" s="833"/>
      <c r="K1300" s="191"/>
      <c r="L1300" s="98"/>
      <c r="M1300" s="98"/>
      <c r="N1300" s="98"/>
      <c r="O1300" s="213"/>
      <c r="P1300" s="430"/>
      <c r="T1300" s="458"/>
      <c r="U1300" s="460"/>
      <c r="V1300" s="459"/>
      <c r="W1300" s="459"/>
      <c r="X1300" s="210"/>
      <c r="Y1300" s="833"/>
      <c r="Z1300" s="833"/>
      <c r="AA1300" s="210"/>
      <c r="AB1300" s="226"/>
      <c r="AC1300" s="353"/>
      <c r="AD1300" s="7"/>
      <c r="AE1300" s="7"/>
      <c r="AF1300" s="210"/>
      <c r="AG1300" s="191"/>
      <c r="AH1300" s="100"/>
      <c r="AI1300" s="191"/>
      <c r="AJ1300" s="463"/>
      <c r="AK1300" s="428"/>
      <c r="AL1300" s="429"/>
      <c r="AM1300" s="429"/>
      <c r="AN1300" s="100"/>
      <c r="AO1300" s="210"/>
      <c r="AP1300" s="210"/>
      <c r="AQ1300" s="210"/>
      <c r="AR1300" s="210"/>
      <c r="AS1300" s="429"/>
      <c r="AT1300" s="429"/>
      <c r="AU1300" s="429"/>
      <c r="AV1300" s="429"/>
      <c r="AW1300" s="429"/>
      <c r="AX1300" s="429"/>
      <c r="AY1300" s="429"/>
      <c r="AZ1300" s="429"/>
      <c r="BA1300" s="429"/>
      <c r="BB1300" s="429"/>
      <c r="BC1300" s="429"/>
      <c r="BD1300" s="429"/>
      <c r="BE1300" s="429"/>
      <c r="BF1300" s="429"/>
      <c r="BG1300" s="429"/>
      <c r="BH1300" s="429"/>
      <c r="BI1300" s="429"/>
      <c r="BJ1300" s="429"/>
      <c r="BK1300" s="429"/>
      <c r="BL1300" s="429"/>
      <c r="BM1300" s="429"/>
      <c r="BN1300" s="429"/>
      <c r="BO1300" s="429"/>
      <c r="BP1300" s="429"/>
      <c r="BQ1300" s="429"/>
      <c r="BR1300" s="429"/>
      <c r="BS1300" s="429"/>
      <c r="BT1300" s="429"/>
      <c r="BU1300" s="429"/>
      <c r="BV1300" s="429"/>
      <c r="BW1300" s="429"/>
      <c r="BX1300" s="429"/>
      <c r="BY1300" s="429"/>
      <c r="BZ1300" s="429"/>
      <c r="CA1300" s="429"/>
      <c r="CB1300" s="429"/>
      <c r="CC1300" s="429"/>
      <c r="CD1300" s="429"/>
      <c r="CE1300" s="429"/>
      <c r="CF1300" s="429"/>
      <c r="CG1300" s="429"/>
      <c r="CH1300" s="429"/>
      <c r="CI1300" s="429"/>
      <c r="CJ1300" s="429"/>
      <c r="CK1300" s="429"/>
      <c r="CL1300" s="429"/>
      <c r="CM1300" s="429"/>
      <c r="CN1300" s="429"/>
      <c r="CO1300" s="429"/>
      <c r="CP1300" s="429"/>
      <c r="CQ1300" s="429"/>
      <c r="CR1300" s="429"/>
      <c r="CS1300" s="429"/>
      <c r="CY1300" s="210"/>
      <c r="CZ1300" s="210"/>
      <c r="DA1300" s="210"/>
      <c r="DB1300" s="100"/>
      <c r="DC1300" s="191"/>
      <c r="DD1300" s="11"/>
      <c r="DE1300" s="11"/>
      <c r="DF1300" s="11"/>
      <c r="DG1300" s="11"/>
      <c r="DH1300" s="191"/>
    </row>
    <row r="1301" spans="1:112" s="9" customFormat="1" ht="13.5">
      <c r="A1301" s="420" t="s">
        <v>101</v>
      </c>
      <c r="B1301" s="191" t="s">
        <v>599</v>
      </c>
      <c r="D1301" s="191"/>
      <c r="E1301" s="191"/>
      <c r="F1301" s="191"/>
      <c r="G1301" s="191"/>
      <c r="H1301" s="191"/>
      <c r="I1301" s="577">
        <v>6434</v>
      </c>
      <c r="J1301" s="578"/>
      <c r="K1301" s="191"/>
      <c r="L1301" s="842">
        <v>0.1</v>
      </c>
      <c r="M1301" s="842"/>
      <c r="N1301" s="421"/>
      <c r="O1301" s="834"/>
      <c r="P1301" s="834"/>
      <c r="Q1301" s="834"/>
      <c r="R1301" s="834"/>
      <c r="T1301" s="832">
        <f>O1301*L1301</f>
        <v>0</v>
      </c>
      <c r="U1301" s="832"/>
      <c r="V1301" s="832"/>
      <c r="W1301" s="832"/>
      <c r="X1301" s="423"/>
      <c r="Y1301" s="577">
        <v>9434</v>
      </c>
      <c r="Z1301" s="578"/>
      <c r="AA1301" s="423"/>
      <c r="AB1301" s="841"/>
      <c r="AC1301" s="841"/>
      <c r="AD1301" s="841"/>
      <c r="AE1301" s="841"/>
      <c r="AF1301" s="423"/>
      <c r="AG1301" s="191"/>
      <c r="AH1301" s="100"/>
      <c r="AI1301" s="424" t="s">
        <v>153</v>
      </c>
      <c r="AJ1301" s="457" t="str">
        <f>IF(AB1301&lt;&gt;0,"ü"," ")</f>
        <v> </v>
      </c>
      <c r="AK1301" s="428"/>
      <c r="AL1301" s="429"/>
      <c r="AM1301" s="429"/>
      <c r="AN1301" s="100"/>
      <c r="AO1301" s="423"/>
      <c r="AP1301" s="423"/>
      <c r="AQ1301" s="423"/>
      <c r="AR1301" s="423"/>
      <c r="AS1301" s="429"/>
      <c r="AT1301" s="429"/>
      <c r="AU1301" s="429"/>
      <c r="AV1301" s="429"/>
      <c r="AW1301" s="429"/>
      <c r="AX1301" s="429"/>
      <c r="AY1301" s="429"/>
      <c r="AZ1301" s="429"/>
      <c r="BA1301" s="429"/>
      <c r="BB1301" s="429"/>
      <c r="BC1301" s="429"/>
      <c r="BD1301" s="429"/>
      <c r="BE1301" s="429"/>
      <c r="BF1301" s="429"/>
      <c r="BG1301" s="429"/>
      <c r="BH1301" s="429"/>
      <c r="BI1301" s="429"/>
      <c r="BJ1301" s="429"/>
      <c r="BK1301" s="429"/>
      <c r="BL1301" s="429"/>
      <c r="BM1301" s="429"/>
      <c r="BN1301" s="429"/>
      <c r="BO1301" s="429"/>
      <c r="BP1301" s="429"/>
      <c r="BQ1301" s="429"/>
      <c r="BR1301" s="429"/>
      <c r="BS1301" s="429"/>
      <c r="BT1301" s="429"/>
      <c r="BU1301" s="429"/>
      <c r="BV1301" s="429"/>
      <c r="BW1301" s="429"/>
      <c r="BX1301" s="429"/>
      <c r="BY1301" s="429"/>
      <c r="BZ1301" s="429"/>
      <c r="CA1301" s="429"/>
      <c r="CB1301" s="429"/>
      <c r="CC1301" s="429"/>
      <c r="CD1301" s="429"/>
      <c r="CE1301" s="429"/>
      <c r="CF1301" s="429"/>
      <c r="CG1301" s="429"/>
      <c r="CH1301" s="429"/>
      <c r="CI1301" s="429"/>
      <c r="CJ1301" s="429"/>
      <c r="CK1301" s="429"/>
      <c r="CL1301" s="429"/>
      <c r="CM1301" s="429"/>
      <c r="CN1301" s="429"/>
      <c r="CO1301" s="429"/>
      <c r="CP1301" s="429"/>
      <c r="CQ1301" s="429"/>
      <c r="CR1301" s="429"/>
      <c r="CS1301" s="429"/>
      <c r="CY1301" s="423"/>
      <c r="CZ1301" s="423"/>
      <c r="DA1301" s="423"/>
      <c r="DB1301" s="100"/>
      <c r="DC1301" s="191"/>
      <c r="DD1301" s="11"/>
      <c r="DE1301" s="11"/>
      <c r="DF1301" s="11"/>
      <c r="DG1301" s="11"/>
      <c r="DH1301" s="191"/>
    </row>
    <row r="1302" spans="1:112" s="9" customFormat="1" ht="6" customHeight="1">
      <c r="A1302" s="420"/>
      <c r="B1302" s="191"/>
      <c r="D1302" s="191"/>
      <c r="E1302" s="191"/>
      <c r="F1302" s="191"/>
      <c r="G1302" s="191"/>
      <c r="H1302" s="191"/>
      <c r="I1302" s="833"/>
      <c r="J1302" s="833"/>
      <c r="K1302" s="191"/>
      <c r="L1302" s="421"/>
      <c r="M1302" s="421"/>
      <c r="N1302" s="421"/>
      <c r="O1302" s="213"/>
      <c r="P1302" s="213"/>
      <c r="T1302" s="458"/>
      <c r="U1302" s="458"/>
      <c r="V1302" s="459"/>
      <c r="W1302" s="459"/>
      <c r="X1302" s="423"/>
      <c r="Y1302" s="833"/>
      <c r="Z1302" s="833"/>
      <c r="AA1302" s="423"/>
      <c r="AB1302" s="226"/>
      <c r="AC1302" s="226"/>
      <c r="AD1302" s="7"/>
      <c r="AE1302" s="7"/>
      <c r="AF1302" s="423"/>
      <c r="AG1302" s="191"/>
      <c r="AH1302" s="100"/>
      <c r="AI1302" s="424"/>
      <c r="AJ1302" s="462"/>
      <c r="AK1302" s="428"/>
      <c r="AL1302" s="429"/>
      <c r="AM1302" s="429"/>
      <c r="AN1302" s="100"/>
      <c r="AO1302" s="423"/>
      <c r="AP1302" s="423"/>
      <c r="AQ1302" s="423"/>
      <c r="AR1302" s="423"/>
      <c r="AS1302" s="429"/>
      <c r="AT1302" s="429"/>
      <c r="AU1302" s="429"/>
      <c r="AV1302" s="429"/>
      <c r="AW1302" s="429"/>
      <c r="AX1302" s="429"/>
      <c r="AY1302" s="429"/>
      <c r="AZ1302" s="429"/>
      <c r="BA1302" s="429"/>
      <c r="BB1302" s="429"/>
      <c r="BC1302" s="429"/>
      <c r="BD1302" s="429"/>
      <c r="BE1302" s="429"/>
      <c r="BF1302" s="429"/>
      <c r="BG1302" s="429"/>
      <c r="BH1302" s="429"/>
      <c r="BI1302" s="429"/>
      <c r="BJ1302" s="429"/>
      <c r="BK1302" s="429"/>
      <c r="BL1302" s="429"/>
      <c r="BM1302" s="429"/>
      <c r="BN1302" s="429"/>
      <c r="BO1302" s="429"/>
      <c r="BP1302" s="429"/>
      <c r="BQ1302" s="429"/>
      <c r="BR1302" s="429"/>
      <c r="BS1302" s="429"/>
      <c r="BT1302" s="429"/>
      <c r="BU1302" s="429"/>
      <c r="BV1302" s="429"/>
      <c r="BW1302" s="429"/>
      <c r="BX1302" s="429"/>
      <c r="BY1302" s="429"/>
      <c r="BZ1302" s="429"/>
      <c r="CA1302" s="429"/>
      <c r="CB1302" s="429"/>
      <c r="CC1302" s="429"/>
      <c r="CD1302" s="429"/>
      <c r="CE1302" s="429"/>
      <c r="CF1302" s="429"/>
      <c r="CG1302" s="429"/>
      <c r="CH1302" s="429"/>
      <c r="CI1302" s="429"/>
      <c r="CJ1302" s="429"/>
      <c r="CK1302" s="429"/>
      <c r="CL1302" s="429"/>
      <c r="CM1302" s="429"/>
      <c r="CN1302" s="429"/>
      <c r="CO1302" s="429"/>
      <c r="CP1302" s="429"/>
      <c r="CQ1302" s="429"/>
      <c r="CR1302" s="429"/>
      <c r="CS1302" s="429"/>
      <c r="CY1302" s="423"/>
      <c r="CZ1302" s="423"/>
      <c r="DA1302" s="423"/>
      <c r="DB1302" s="100"/>
      <c r="DC1302" s="191"/>
      <c r="DD1302" s="11"/>
      <c r="DE1302" s="11"/>
      <c r="DF1302" s="11"/>
      <c r="DG1302" s="11"/>
      <c r="DH1302" s="191"/>
    </row>
    <row r="1303" spans="1:112" s="9" customFormat="1" ht="13.5">
      <c r="A1303" s="420"/>
      <c r="B1303" s="191"/>
      <c r="D1303" s="191"/>
      <c r="E1303" s="191"/>
      <c r="F1303" s="191"/>
      <c r="G1303" s="191"/>
      <c r="H1303" s="191"/>
      <c r="I1303" s="577">
        <v>6435</v>
      </c>
      <c r="J1303" s="578"/>
      <c r="K1303" s="191"/>
      <c r="L1303" s="842">
        <v>0.2</v>
      </c>
      <c r="M1303" s="842"/>
      <c r="N1303" s="421"/>
      <c r="O1303" s="834"/>
      <c r="P1303" s="834"/>
      <c r="Q1303" s="834"/>
      <c r="R1303" s="834"/>
      <c r="T1303" s="832">
        <f>O1303*L1303</f>
        <v>0</v>
      </c>
      <c r="U1303" s="832"/>
      <c r="V1303" s="832"/>
      <c r="W1303" s="832"/>
      <c r="X1303" s="423"/>
      <c r="Y1303" s="577">
        <v>9435</v>
      </c>
      <c r="Z1303" s="578"/>
      <c r="AA1303" s="423"/>
      <c r="AB1303" s="841"/>
      <c r="AC1303" s="841"/>
      <c r="AD1303" s="841"/>
      <c r="AE1303" s="841"/>
      <c r="AF1303" s="423"/>
      <c r="AG1303" s="191"/>
      <c r="AH1303" s="100"/>
      <c r="AI1303" s="424" t="s">
        <v>153</v>
      </c>
      <c r="AJ1303" s="457" t="str">
        <f>IF(AB1303&lt;&gt;0,"ü"," ")</f>
        <v> </v>
      </c>
      <c r="AK1303" s="428"/>
      <c r="AL1303" s="429"/>
      <c r="AM1303" s="429"/>
      <c r="AN1303" s="100"/>
      <c r="AO1303" s="423"/>
      <c r="AP1303" s="423"/>
      <c r="AQ1303" s="423"/>
      <c r="AR1303" s="423"/>
      <c r="AS1303" s="429"/>
      <c r="AT1303" s="429"/>
      <c r="AU1303" s="429"/>
      <c r="AV1303" s="429"/>
      <c r="AW1303" s="429"/>
      <c r="AX1303" s="429"/>
      <c r="AY1303" s="429"/>
      <c r="AZ1303" s="429"/>
      <c r="BA1303" s="429"/>
      <c r="BB1303" s="429"/>
      <c r="BC1303" s="429"/>
      <c r="BD1303" s="429"/>
      <c r="BE1303" s="429"/>
      <c r="BF1303" s="429"/>
      <c r="BG1303" s="429"/>
      <c r="BH1303" s="429"/>
      <c r="BI1303" s="429"/>
      <c r="BJ1303" s="429"/>
      <c r="BK1303" s="429"/>
      <c r="BL1303" s="429"/>
      <c r="BM1303" s="429"/>
      <c r="BN1303" s="429"/>
      <c r="BO1303" s="429"/>
      <c r="BP1303" s="429"/>
      <c r="BQ1303" s="429"/>
      <c r="BR1303" s="429"/>
      <c r="BS1303" s="429"/>
      <c r="BT1303" s="429"/>
      <c r="BU1303" s="429"/>
      <c r="BV1303" s="429"/>
      <c r="BW1303" s="429"/>
      <c r="BX1303" s="429"/>
      <c r="BY1303" s="429"/>
      <c r="BZ1303" s="429"/>
      <c r="CA1303" s="429"/>
      <c r="CB1303" s="429"/>
      <c r="CC1303" s="429"/>
      <c r="CD1303" s="429"/>
      <c r="CE1303" s="429"/>
      <c r="CF1303" s="429"/>
      <c r="CG1303" s="429"/>
      <c r="CH1303" s="429"/>
      <c r="CI1303" s="429"/>
      <c r="CJ1303" s="429"/>
      <c r="CK1303" s="429"/>
      <c r="CL1303" s="429"/>
      <c r="CM1303" s="429"/>
      <c r="CN1303" s="429"/>
      <c r="CO1303" s="429"/>
      <c r="CP1303" s="429"/>
      <c r="CQ1303" s="429"/>
      <c r="CR1303" s="429"/>
      <c r="CS1303" s="429"/>
      <c r="CY1303" s="423"/>
      <c r="CZ1303" s="423"/>
      <c r="DA1303" s="423"/>
      <c r="DB1303" s="100"/>
      <c r="DC1303" s="191"/>
      <c r="DD1303" s="11"/>
      <c r="DE1303" s="11"/>
      <c r="DF1303" s="11"/>
      <c r="DG1303" s="11"/>
      <c r="DH1303" s="191"/>
    </row>
    <row r="1304" spans="1:112" s="9" customFormat="1" ht="6" customHeight="1">
      <c r="A1304" s="420"/>
      <c r="B1304" s="191"/>
      <c r="D1304" s="191"/>
      <c r="E1304" s="191"/>
      <c r="F1304" s="191"/>
      <c r="G1304" s="191"/>
      <c r="H1304" s="191"/>
      <c r="I1304" s="833"/>
      <c r="J1304" s="833"/>
      <c r="K1304" s="191"/>
      <c r="L1304" s="421"/>
      <c r="M1304" s="421"/>
      <c r="N1304" s="421"/>
      <c r="O1304" s="213"/>
      <c r="P1304" s="213"/>
      <c r="T1304" s="458"/>
      <c r="U1304" s="458"/>
      <c r="V1304" s="459"/>
      <c r="W1304" s="459"/>
      <c r="X1304" s="423"/>
      <c r="Y1304" s="833"/>
      <c r="Z1304" s="833"/>
      <c r="AA1304" s="423"/>
      <c r="AB1304" s="226"/>
      <c r="AC1304" s="226"/>
      <c r="AD1304" s="7"/>
      <c r="AE1304" s="7"/>
      <c r="AF1304" s="423"/>
      <c r="AG1304" s="191"/>
      <c r="AH1304" s="100"/>
      <c r="AI1304" s="424"/>
      <c r="AJ1304" s="462"/>
      <c r="AK1304" s="428"/>
      <c r="AL1304" s="429"/>
      <c r="AM1304" s="429"/>
      <c r="AN1304" s="100"/>
      <c r="AO1304" s="423"/>
      <c r="AP1304" s="423"/>
      <c r="AQ1304" s="423"/>
      <c r="AR1304" s="423"/>
      <c r="AS1304" s="429"/>
      <c r="AT1304" s="429"/>
      <c r="AU1304" s="429"/>
      <c r="AV1304" s="429"/>
      <c r="AW1304" s="429"/>
      <c r="AX1304" s="429"/>
      <c r="AY1304" s="429"/>
      <c r="AZ1304" s="429"/>
      <c r="BA1304" s="429"/>
      <c r="BB1304" s="429"/>
      <c r="BC1304" s="429"/>
      <c r="BD1304" s="429"/>
      <c r="BE1304" s="429"/>
      <c r="BF1304" s="429"/>
      <c r="BG1304" s="429"/>
      <c r="BH1304" s="429"/>
      <c r="BI1304" s="429"/>
      <c r="BJ1304" s="429"/>
      <c r="BK1304" s="429"/>
      <c r="BL1304" s="429"/>
      <c r="BM1304" s="429"/>
      <c r="BN1304" s="429"/>
      <c r="BO1304" s="429"/>
      <c r="BP1304" s="429"/>
      <c r="BQ1304" s="429"/>
      <c r="BR1304" s="429"/>
      <c r="BS1304" s="429"/>
      <c r="BT1304" s="429"/>
      <c r="BU1304" s="429"/>
      <c r="BV1304" s="429"/>
      <c r="BW1304" s="429"/>
      <c r="BX1304" s="429"/>
      <c r="BY1304" s="429"/>
      <c r="BZ1304" s="429"/>
      <c r="CA1304" s="429"/>
      <c r="CB1304" s="429"/>
      <c r="CC1304" s="429"/>
      <c r="CD1304" s="429"/>
      <c r="CE1304" s="429"/>
      <c r="CF1304" s="429"/>
      <c r="CG1304" s="429"/>
      <c r="CH1304" s="429"/>
      <c r="CI1304" s="429"/>
      <c r="CJ1304" s="429"/>
      <c r="CK1304" s="429"/>
      <c r="CL1304" s="429"/>
      <c r="CM1304" s="429"/>
      <c r="CN1304" s="429"/>
      <c r="CO1304" s="429"/>
      <c r="CP1304" s="429"/>
      <c r="CQ1304" s="429"/>
      <c r="CR1304" s="429"/>
      <c r="CS1304" s="429"/>
      <c r="CY1304" s="423"/>
      <c r="CZ1304" s="423"/>
      <c r="DA1304" s="423"/>
      <c r="DB1304" s="100"/>
      <c r="DC1304" s="191"/>
      <c r="DD1304" s="11"/>
      <c r="DE1304" s="11"/>
      <c r="DF1304" s="11"/>
      <c r="DG1304" s="11"/>
      <c r="DH1304" s="191"/>
    </row>
    <row r="1305" spans="1:112" s="9" customFormat="1" ht="13.5">
      <c r="A1305" s="420" t="s">
        <v>104</v>
      </c>
      <c r="B1305" s="139" t="s">
        <v>600</v>
      </c>
      <c r="D1305" s="191"/>
      <c r="E1305" s="191"/>
      <c r="F1305" s="191"/>
      <c r="G1305" s="191"/>
      <c r="H1305" s="191"/>
      <c r="I1305" s="577">
        <v>6443</v>
      </c>
      <c r="J1305" s="578"/>
      <c r="K1305" s="191"/>
      <c r="L1305" s="842">
        <v>0.05</v>
      </c>
      <c r="M1305" s="842"/>
      <c r="N1305" s="421"/>
      <c r="O1305" s="834"/>
      <c r="P1305" s="834"/>
      <c r="Q1305" s="834"/>
      <c r="R1305" s="834"/>
      <c r="T1305" s="832">
        <f>O1305*L1305</f>
        <v>0</v>
      </c>
      <c r="U1305" s="832"/>
      <c r="V1305" s="832"/>
      <c r="W1305" s="832"/>
      <c r="X1305" s="423"/>
      <c r="Y1305" s="577">
        <v>9443</v>
      </c>
      <c r="Z1305" s="578"/>
      <c r="AA1305" s="423"/>
      <c r="AB1305" s="841"/>
      <c r="AC1305" s="841"/>
      <c r="AD1305" s="841"/>
      <c r="AE1305" s="841"/>
      <c r="AF1305" s="423"/>
      <c r="AG1305" s="191"/>
      <c r="AH1305" s="100"/>
      <c r="AI1305" s="424" t="s">
        <v>153</v>
      </c>
      <c r="AJ1305" s="457" t="str">
        <f>IF(AB1305&lt;&gt;0,"ü"," ")</f>
        <v> </v>
      </c>
      <c r="AK1305" s="428"/>
      <c r="AL1305" s="429"/>
      <c r="AM1305" s="429"/>
      <c r="AN1305" s="100"/>
      <c r="AO1305" s="423"/>
      <c r="AP1305" s="423"/>
      <c r="AQ1305" s="423"/>
      <c r="AR1305" s="423"/>
      <c r="AS1305" s="429"/>
      <c r="AT1305" s="429"/>
      <c r="AU1305" s="429"/>
      <c r="AV1305" s="429"/>
      <c r="AW1305" s="429"/>
      <c r="AX1305" s="429"/>
      <c r="AY1305" s="429"/>
      <c r="AZ1305" s="429"/>
      <c r="BA1305" s="429"/>
      <c r="BB1305" s="429"/>
      <c r="BC1305" s="429"/>
      <c r="BD1305" s="429"/>
      <c r="BE1305" s="429"/>
      <c r="BF1305" s="429"/>
      <c r="BG1305" s="429"/>
      <c r="BH1305" s="429"/>
      <c r="BI1305" s="429"/>
      <c r="BJ1305" s="429"/>
      <c r="BK1305" s="429"/>
      <c r="BL1305" s="429"/>
      <c r="BM1305" s="429"/>
      <c r="BN1305" s="429"/>
      <c r="BO1305" s="429"/>
      <c r="BP1305" s="429"/>
      <c r="BQ1305" s="429"/>
      <c r="BR1305" s="429"/>
      <c r="BS1305" s="429"/>
      <c r="BT1305" s="429"/>
      <c r="BU1305" s="429"/>
      <c r="BV1305" s="429"/>
      <c r="BW1305" s="429"/>
      <c r="BX1305" s="429"/>
      <c r="BY1305" s="429"/>
      <c r="BZ1305" s="429"/>
      <c r="CA1305" s="429"/>
      <c r="CB1305" s="429"/>
      <c r="CC1305" s="429"/>
      <c r="CD1305" s="429"/>
      <c r="CE1305" s="429"/>
      <c r="CF1305" s="429"/>
      <c r="CG1305" s="429"/>
      <c r="CH1305" s="429"/>
      <c r="CI1305" s="429"/>
      <c r="CJ1305" s="429"/>
      <c r="CK1305" s="429"/>
      <c r="CL1305" s="429"/>
      <c r="CM1305" s="429"/>
      <c r="CN1305" s="429"/>
      <c r="CO1305" s="429"/>
      <c r="CP1305" s="429"/>
      <c r="CQ1305" s="429"/>
      <c r="CR1305" s="429"/>
      <c r="CS1305" s="429"/>
      <c r="CY1305" s="423"/>
      <c r="CZ1305" s="423"/>
      <c r="DA1305" s="423"/>
      <c r="DB1305" s="100"/>
      <c r="DC1305" s="191"/>
      <c r="DD1305" s="11"/>
      <c r="DE1305" s="11"/>
      <c r="DF1305" s="11"/>
      <c r="DG1305" s="11"/>
      <c r="DH1305" s="191"/>
    </row>
    <row r="1306" spans="1:112" s="9" customFormat="1" ht="6" customHeight="1">
      <c r="A1306" s="420"/>
      <c r="B1306" s="191"/>
      <c r="D1306" s="191"/>
      <c r="E1306" s="191"/>
      <c r="F1306" s="191"/>
      <c r="G1306" s="191"/>
      <c r="H1306" s="191"/>
      <c r="I1306" s="833"/>
      <c r="J1306" s="833"/>
      <c r="K1306" s="191"/>
      <c r="L1306" s="421"/>
      <c r="M1306" s="421"/>
      <c r="N1306" s="421"/>
      <c r="O1306" s="213"/>
      <c r="P1306" s="213"/>
      <c r="T1306" s="458"/>
      <c r="U1306" s="458"/>
      <c r="V1306" s="459"/>
      <c r="W1306" s="459"/>
      <c r="X1306" s="423"/>
      <c r="Y1306" s="833"/>
      <c r="Z1306" s="833"/>
      <c r="AA1306" s="423"/>
      <c r="AB1306" s="226"/>
      <c r="AC1306" s="226"/>
      <c r="AD1306" s="7"/>
      <c r="AE1306" s="7"/>
      <c r="AF1306" s="423"/>
      <c r="AG1306" s="191"/>
      <c r="AH1306" s="100"/>
      <c r="AI1306" s="424"/>
      <c r="AJ1306" s="8"/>
      <c r="AK1306" s="428"/>
      <c r="AL1306" s="429"/>
      <c r="AM1306" s="429"/>
      <c r="AN1306" s="100"/>
      <c r="AO1306" s="423"/>
      <c r="AP1306" s="423"/>
      <c r="AQ1306" s="423"/>
      <c r="AR1306" s="423"/>
      <c r="AS1306" s="429"/>
      <c r="AT1306" s="429"/>
      <c r="AU1306" s="429"/>
      <c r="AV1306" s="429"/>
      <c r="AW1306" s="429"/>
      <c r="AX1306" s="429"/>
      <c r="AY1306" s="429"/>
      <c r="AZ1306" s="429"/>
      <c r="BA1306" s="429"/>
      <c r="BB1306" s="429"/>
      <c r="BC1306" s="429"/>
      <c r="BD1306" s="429"/>
      <c r="BE1306" s="429"/>
      <c r="BF1306" s="429"/>
      <c r="BG1306" s="429"/>
      <c r="BH1306" s="429"/>
      <c r="BI1306" s="429"/>
      <c r="BJ1306" s="429"/>
      <c r="BK1306" s="429"/>
      <c r="BL1306" s="429"/>
      <c r="BM1306" s="429"/>
      <c r="BN1306" s="429"/>
      <c r="BO1306" s="429"/>
      <c r="BP1306" s="429"/>
      <c r="BQ1306" s="429"/>
      <c r="BR1306" s="429"/>
      <c r="BS1306" s="429"/>
      <c r="BT1306" s="429"/>
      <c r="BU1306" s="429"/>
      <c r="BV1306" s="429"/>
      <c r="BW1306" s="429"/>
      <c r="BX1306" s="429"/>
      <c r="BY1306" s="429"/>
      <c r="BZ1306" s="429"/>
      <c r="CA1306" s="429"/>
      <c r="CB1306" s="429"/>
      <c r="CC1306" s="429"/>
      <c r="CD1306" s="429"/>
      <c r="CE1306" s="429"/>
      <c r="CF1306" s="429"/>
      <c r="CG1306" s="429"/>
      <c r="CH1306" s="429"/>
      <c r="CI1306" s="429"/>
      <c r="CJ1306" s="429"/>
      <c r="CK1306" s="429"/>
      <c r="CL1306" s="429"/>
      <c r="CM1306" s="429"/>
      <c r="CN1306" s="429"/>
      <c r="CO1306" s="429"/>
      <c r="CP1306" s="429"/>
      <c r="CQ1306" s="429"/>
      <c r="CR1306" s="429"/>
      <c r="CS1306" s="429"/>
      <c r="CY1306" s="423"/>
      <c r="CZ1306" s="423"/>
      <c r="DA1306" s="423"/>
      <c r="DB1306" s="100"/>
      <c r="DC1306" s="191"/>
      <c r="DD1306" s="11"/>
      <c r="DE1306" s="11"/>
      <c r="DF1306" s="11"/>
      <c r="DG1306" s="11"/>
      <c r="DH1306" s="191"/>
    </row>
    <row r="1307" spans="1:112" s="9" customFormat="1" ht="13.5">
      <c r="A1307" s="420"/>
      <c r="B1307" s="191"/>
      <c r="D1307" s="191"/>
      <c r="E1307" s="191"/>
      <c r="F1307" s="191"/>
      <c r="G1307" s="191"/>
      <c r="H1307" s="191"/>
      <c r="I1307" s="577">
        <v>6444</v>
      </c>
      <c r="J1307" s="578"/>
      <c r="K1307" s="191"/>
      <c r="L1307" s="842">
        <v>0.1</v>
      </c>
      <c r="M1307" s="842"/>
      <c r="N1307" s="421"/>
      <c r="O1307" s="834"/>
      <c r="P1307" s="834"/>
      <c r="Q1307" s="834"/>
      <c r="R1307" s="834"/>
      <c r="T1307" s="832">
        <f>O1307*L1307</f>
        <v>0</v>
      </c>
      <c r="U1307" s="832"/>
      <c r="V1307" s="832"/>
      <c r="W1307" s="832"/>
      <c r="X1307" s="423"/>
      <c r="Y1307" s="577">
        <v>9444</v>
      </c>
      <c r="Z1307" s="578"/>
      <c r="AA1307" s="423"/>
      <c r="AB1307" s="841"/>
      <c r="AC1307" s="841"/>
      <c r="AD1307" s="841"/>
      <c r="AE1307" s="841"/>
      <c r="AF1307" s="423"/>
      <c r="AG1307" s="191"/>
      <c r="AH1307" s="100"/>
      <c r="AI1307" s="424" t="s">
        <v>153</v>
      </c>
      <c r="AJ1307" s="457" t="str">
        <f>IF(AB1307&lt;&gt;0,"ü"," ")</f>
        <v> </v>
      </c>
      <c r="AK1307" s="428"/>
      <c r="AL1307" s="429"/>
      <c r="AM1307" s="429"/>
      <c r="AN1307" s="100"/>
      <c r="AO1307" s="423"/>
      <c r="AP1307" s="423"/>
      <c r="AQ1307" s="423"/>
      <c r="AR1307" s="423"/>
      <c r="AS1307" s="429"/>
      <c r="AT1307" s="429"/>
      <c r="AU1307" s="429"/>
      <c r="AV1307" s="429"/>
      <c r="AW1307" s="429"/>
      <c r="AX1307" s="429"/>
      <c r="AY1307" s="429"/>
      <c r="AZ1307" s="429"/>
      <c r="BA1307" s="429"/>
      <c r="BB1307" s="429"/>
      <c r="BC1307" s="429"/>
      <c r="BD1307" s="429"/>
      <c r="BE1307" s="429"/>
      <c r="BF1307" s="429"/>
      <c r="BG1307" s="429"/>
      <c r="BH1307" s="429"/>
      <c r="BI1307" s="429"/>
      <c r="BJ1307" s="429"/>
      <c r="BK1307" s="429"/>
      <c r="BL1307" s="429"/>
      <c r="BM1307" s="429"/>
      <c r="BN1307" s="429"/>
      <c r="BO1307" s="429"/>
      <c r="BP1307" s="429"/>
      <c r="BQ1307" s="429"/>
      <c r="BR1307" s="429"/>
      <c r="BS1307" s="429"/>
      <c r="BT1307" s="429"/>
      <c r="BU1307" s="429"/>
      <c r="BV1307" s="429"/>
      <c r="BW1307" s="429"/>
      <c r="BX1307" s="429"/>
      <c r="BY1307" s="429"/>
      <c r="BZ1307" s="429"/>
      <c r="CA1307" s="429"/>
      <c r="CB1307" s="429"/>
      <c r="CC1307" s="429"/>
      <c r="CD1307" s="429"/>
      <c r="CE1307" s="429"/>
      <c r="CF1307" s="429"/>
      <c r="CG1307" s="429"/>
      <c r="CH1307" s="429"/>
      <c r="CI1307" s="429"/>
      <c r="CJ1307" s="429"/>
      <c r="CK1307" s="429"/>
      <c r="CL1307" s="429"/>
      <c r="CM1307" s="429"/>
      <c r="CN1307" s="429"/>
      <c r="CO1307" s="429"/>
      <c r="CP1307" s="429"/>
      <c r="CQ1307" s="429"/>
      <c r="CR1307" s="429"/>
      <c r="CS1307" s="429"/>
      <c r="CY1307" s="423"/>
      <c r="CZ1307" s="423"/>
      <c r="DA1307" s="423"/>
      <c r="DB1307" s="100"/>
      <c r="DC1307" s="191"/>
      <c r="DD1307" s="11"/>
      <c r="DE1307" s="11"/>
      <c r="DF1307" s="11"/>
      <c r="DG1307" s="11"/>
      <c r="DH1307" s="191"/>
    </row>
    <row r="1308" spans="1:112" s="9" customFormat="1" ht="6" customHeight="1">
      <c r="A1308" s="416"/>
      <c r="B1308" s="191"/>
      <c r="D1308" s="191"/>
      <c r="E1308" s="191"/>
      <c r="F1308" s="191"/>
      <c r="G1308" s="191"/>
      <c r="H1308" s="191"/>
      <c r="I1308" s="833"/>
      <c r="J1308" s="833"/>
      <c r="K1308" s="191"/>
      <c r="L1308" s="95"/>
      <c r="O1308" s="213"/>
      <c r="P1308" s="430"/>
      <c r="Q1308" s="11"/>
      <c r="R1308" s="11"/>
      <c r="S1308" s="100"/>
      <c r="T1308" s="6"/>
      <c r="U1308" s="6"/>
      <c r="V1308" s="6"/>
      <c r="W1308" s="6"/>
      <c r="X1308" s="100"/>
      <c r="Y1308" s="833"/>
      <c r="Z1308" s="833"/>
      <c r="AA1308" s="191"/>
      <c r="AB1308" s="6"/>
      <c r="AC1308" s="6"/>
      <c r="AD1308" s="6"/>
      <c r="AE1308" s="6"/>
      <c r="AF1308" s="191"/>
      <c r="AG1308" s="191"/>
      <c r="AH1308" s="100"/>
      <c r="AI1308" s="191"/>
      <c r="AJ1308" s="191"/>
      <c r="AK1308" s="428"/>
      <c r="AL1308" s="429"/>
      <c r="AM1308" s="429"/>
      <c r="AN1308" s="100"/>
      <c r="AO1308" s="210"/>
      <c r="AP1308" s="210"/>
      <c r="AQ1308" s="210"/>
      <c r="AR1308" s="210"/>
      <c r="AS1308" s="429"/>
      <c r="AT1308" s="429"/>
      <c r="AU1308" s="429"/>
      <c r="AV1308" s="429"/>
      <c r="AW1308" s="429"/>
      <c r="AX1308" s="429"/>
      <c r="AY1308" s="429"/>
      <c r="AZ1308" s="429"/>
      <c r="BA1308" s="429"/>
      <c r="BB1308" s="429"/>
      <c r="BC1308" s="429"/>
      <c r="BD1308" s="429"/>
      <c r="BE1308" s="429"/>
      <c r="BF1308" s="429"/>
      <c r="BG1308" s="429"/>
      <c r="BH1308" s="429"/>
      <c r="BI1308" s="429"/>
      <c r="BJ1308" s="429"/>
      <c r="BK1308" s="429"/>
      <c r="BL1308" s="429"/>
      <c r="BM1308" s="429"/>
      <c r="BN1308" s="429"/>
      <c r="BO1308" s="429"/>
      <c r="BP1308" s="429"/>
      <c r="BQ1308" s="429"/>
      <c r="BR1308" s="429"/>
      <c r="BS1308" s="429"/>
      <c r="BT1308" s="429"/>
      <c r="BU1308" s="429"/>
      <c r="BV1308" s="429"/>
      <c r="BW1308" s="429"/>
      <c r="BX1308" s="429"/>
      <c r="BY1308" s="429"/>
      <c r="BZ1308" s="429"/>
      <c r="CA1308" s="429"/>
      <c r="CB1308" s="429"/>
      <c r="CC1308" s="429"/>
      <c r="CD1308" s="429"/>
      <c r="CE1308" s="429"/>
      <c r="CF1308" s="429"/>
      <c r="CG1308" s="429"/>
      <c r="CH1308" s="429"/>
      <c r="CI1308" s="429"/>
      <c r="CJ1308" s="429"/>
      <c r="CK1308" s="429"/>
      <c r="CL1308" s="429"/>
      <c r="CM1308" s="429"/>
      <c r="CN1308" s="429"/>
      <c r="CO1308" s="429"/>
      <c r="CP1308" s="429"/>
      <c r="CQ1308" s="429"/>
      <c r="CR1308" s="429"/>
      <c r="CS1308" s="429"/>
      <c r="CY1308" s="210"/>
      <c r="CZ1308" s="210"/>
      <c r="DA1308" s="210"/>
      <c r="DB1308" s="100"/>
      <c r="DC1308" s="191"/>
      <c r="DD1308" s="11"/>
      <c r="DE1308" s="11"/>
      <c r="DF1308" s="11"/>
      <c r="DG1308" s="11"/>
      <c r="DH1308" s="191"/>
    </row>
    <row r="1309" spans="1:112" s="9" customFormat="1" ht="13.5">
      <c r="A1309" s="420" t="s">
        <v>107</v>
      </c>
      <c r="B1309" s="139" t="s">
        <v>601</v>
      </c>
      <c r="D1309" s="191"/>
      <c r="E1309" s="191"/>
      <c r="F1309" s="191"/>
      <c r="G1309" s="191"/>
      <c r="H1309" s="191"/>
      <c r="I1309" s="577">
        <v>6440</v>
      </c>
      <c r="J1309" s="578"/>
      <c r="K1309" s="191"/>
      <c r="L1309" s="842"/>
      <c r="M1309" s="842"/>
      <c r="N1309" s="421"/>
      <c r="O1309" s="834"/>
      <c r="P1309" s="834"/>
      <c r="Q1309" s="834"/>
      <c r="R1309" s="834"/>
      <c r="T1309" s="832">
        <f>O1309*L1309</f>
        <v>0</v>
      </c>
      <c r="U1309" s="832"/>
      <c r="V1309" s="832"/>
      <c r="W1309" s="832"/>
      <c r="X1309" s="434"/>
      <c r="Y1309" s="577">
        <v>9440</v>
      </c>
      <c r="Z1309" s="578"/>
      <c r="AA1309" s="434"/>
      <c r="AB1309" s="841"/>
      <c r="AC1309" s="841"/>
      <c r="AD1309" s="841"/>
      <c r="AE1309" s="841"/>
      <c r="AF1309" s="434"/>
      <c r="AG1309" s="191"/>
      <c r="AH1309" s="100"/>
      <c r="AI1309" s="424" t="s">
        <v>153</v>
      </c>
      <c r="AJ1309" s="457" t="str">
        <f>IF(AB1309&lt;&gt;0,"ü"," ")</f>
        <v> </v>
      </c>
      <c r="AK1309" s="428"/>
      <c r="AL1309" s="429"/>
      <c r="AM1309" s="429"/>
      <c r="AN1309" s="100"/>
      <c r="AO1309" s="423"/>
      <c r="AP1309" s="423"/>
      <c r="AQ1309" s="423"/>
      <c r="AR1309" s="423"/>
      <c r="AS1309" s="429"/>
      <c r="AT1309" s="429"/>
      <c r="AU1309" s="429"/>
      <c r="AV1309" s="429"/>
      <c r="AW1309" s="429"/>
      <c r="AX1309" s="429"/>
      <c r="AY1309" s="429"/>
      <c r="AZ1309" s="429"/>
      <c r="BA1309" s="429"/>
      <c r="BB1309" s="429"/>
      <c r="BC1309" s="429"/>
      <c r="BD1309" s="429"/>
      <c r="BE1309" s="429"/>
      <c r="BF1309" s="429"/>
      <c r="BG1309" s="429"/>
      <c r="BH1309" s="429"/>
      <c r="BI1309" s="429"/>
      <c r="BJ1309" s="429"/>
      <c r="BK1309" s="429"/>
      <c r="BL1309" s="429"/>
      <c r="BM1309" s="429"/>
      <c r="BN1309" s="429"/>
      <c r="BO1309" s="429"/>
      <c r="BP1309" s="429"/>
      <c r="BQ1309" s="429"/>
      <c r="BR1309" s="429"/>
      <c r="BS1309" s="429"/>
      <c r="BT1309" s="429"/>
      <c r="BU1309" s="429"/>
      <c r="BV1309" s="429"/>
      <c r="BW1309" s="429"/>
      <c r="BX1309" s="429"/>
      <c r="BY1309" s="429"/>
      <c r="BZ1309" s="429"/>
      <c r="CA1309" s="429"/>
      <c r="CB1309" s="429"/>
      <c r="CC1309" s="429"/>
      <c r="CD1309" s="429"/>
      <c r="CE1309" s="429"/>
      <c r="CF1309" s="429"/>
      <c r="CG1309" s="429"/>
      <c r="CH1309" s="429"/>
      <c r="CI1309" s="429"/>
      <c r="CJ1309" s="429"/>
      <c r="CK1309" s="429"/>
      <c r="CL1309" s="429"/>
      <c r="CM1309" s="429"/>
      <c r="CN1309" s="429"/>
      <c r="CO1309" s="429"/>
      <c r="CP1309" s="429"/>
      <c r="CQ1309" s="429"/>
      <c r="CR1309" s="429"/>
      <c r="CS1309" s="429"/>
      <c r="CY1309" s="423"/>
      <c r="CZ1309" s="423"/>
      <c r="DA1309" s="423"/>
      <c r="DB1309" s="100"/>
      <c r="DC1309" s="191"/>
      <c r="DD1309" s="11"/>
      <c r="DE1309" s="11"/>
      <c r="DF1309" s="11"/>
      <c r="DG1309" s="11"/>
      <c r="DH1309" s="191"/>
    </row>
    <row r="1310" spans="1:112" s="9" customFormat="1" ht="6" customHeight="1">
      <c r="A1310" s="420"/>
      <c r="B1310" s="139"/>
      <c r="D1310" s="191"/>
      <c r="E1310" s="191"/>
      <c r="F1310" s="191"/>
      <c r="G1310" s="191"/>
      <c r="H1310" s="191"/>
      <c r="I1310" s="833"/>
      <c r="J1310" s="833"/>
      <c r="K1310" s="191"/>
      <c r="L1310" s="95"/>
      <c r="O1310" s="95"/>
      <c r="P1310" s="95"/>
      <c r="Q1310" s="100"/>
      <c r="R1310" s="100"/>
      <c r="S1310" s="100"/>
      <c r="T1310" s="100"/>
      <c r="U1310" s="100"/>
      <c r="V1310" s="100"/>
      <c r="W1310" s="100"/>
      <c r="X1310" s="100"/>
      <c r="Y1310" s="833"/>
      <c r="Z1310" s="833"/>
      <c r="AA1310" s="100"/>
      <c r="AB1310" s="6"/>
      <c r="AC1310" s="6"/>
      <c r="AD1310" s="6"/>
      <c r="AE1310" s="6"/>
      <c r="AF1310" s="100"/>
      <c r="AG1310" s="100"/>
      <c r="AH1310" s="100"/>
      <c r="AI1310" s="100"/>
      <c r="AJ1310" s="100"/>
      <c r="AK1310" s="428"/>
      <c r="AL1310" s="429"/>
      <c r="AM1310" s="429"/>
      <c r="AN1310" s="100"/>
      <c r="AO1310" s="210"/>
      <c r="AP1310" s="210"/>
      <c r="AQ1310" s="210"/>
      <c r="AR1310" s="210"/>
      <c r="AS1310" s="429"/>
      <c r="AT1310" s="429"/>
      <c r="AU1310" s="429"/>
      <c r="AV1310" s="429"/>
      <c r="AW1310" s="429"/>
      <c r="AX1310" s="429"/>
      <c r="AY1310" s="429"/>
      <c r="AZ1310" s="429"/>
      <c r="BA1310" s="429"/>
      <c r="BB1310" s="429"/>
      <c r="BC1310" s="429"/>
      <c r="BD1310" s="429"/>
      <c r="BE1310" s="429"/>
      <c r="BF1310" s="429"/>
      <c r="BG1310" s="429"/>
      <c r="BH1310" s="429"/>
      <c r="BI1310" s="429"/>
      <c r="BJ1310" s="429"/>
      <c r="BK1310" s="429"/>
      <c r="BL1310" s="429"/>
      <c r="BM1310" s="429"/>
      <c r="BN1310" s="429"/>
      <c r="BO1310" s="429"/>
      <c r="BP1310" s="429"/>
      <c r="BQ1310" s="429"/>
      <c r="BR1310" s="429"/>
      <c r="BS1310" s="429"/>
      <c r="BT1310" s="429"/>
      <c r="BU1310" s="429"/>
      <c r="BV1310" s="429"/>
      <c r="BW1310" s="429"/>
      <c r="BX1310" s="429"/>
      <c r="BY1310" s="429"/>
      <c r="BZ1310" s="429"/>
      <c r="CA1310" s="429"/>
      <c r="CB1310" s="429"/>
      <c r="CC1310" s="429"/>
      <c r="CD1310" s="429"/>
      <c r="CE1310" s="429"/>
      <c r="CF1310" s="429"/>
      <c r="CG1310" s="429"/>
      <c r="CH1310" s="429"/>
      <c r="CI1310" s="429"/>
      <c r="CJ1310" s="429"/>
      <c r="CK1310" s="429"/>
      <c r="CL1310" s="429"/>
      <c r="CM1310" s="429"/>
      <c r="CN1310" s="429"/>
      <c r="CO1310" s="429"/>
      <c r="CP1310" s="429"/>
      <c r="CQ1310" s="429"/>
      <c r="CR1310" s="429"/>
      <c r="CS1310" s="429"/>
      <c r="CY1310" s="210"/>
      <c r="CZ1310" s="210"/>
      <c r="DA1310" s="210"/>
      <c r="DB1310" s="100"/>
      <c r="DC1310" s="100"/>
      <c r="DD1310" s="100"/>
      <c r="DE1310" s="100"/>
      <c r="DF1310" s="100"/>
      <c r="DG1310" s="100"/>
      <c r="DH1310" s="191"/>
    </row>
    <row r="1311" spans="1:112" s="9" customFormat="1" ht="13.5">
      <c r="A1311" s="420" t="s">
        <v>602</v>
      </c>
      <c r="B1311" s="191" t="s">
        <v>334</v>
      </c>
      <c r="D1311" s="191"/>
      <c r="E1311" s="191"/>
      <c r="F1311" s="191"/>
      <c r="G1311" s="191"/>
      <c r="H1311" s="191"/>
      <c r="I1311" s="577">
        <v>6459</v>
      </c>
      <c r="J1311" s="578"/>
      <c r="K1311" s="191"/>
      <c r="L1311" s="95"/>
      <c r="O1311" s="95"/>
      <c r="P1311" s="95"/>
      <c r="Q1311" s="100"/>
      <c r="R1311" s="100"/>
      <c r="S1311" s="100"/>
      <c r="T1311" s="843">
        <f>SUM(T1269:W1309)</f>
        <v>0</v>
      </c>
      <c r="U1311" s="844"/>
      <c r="V1311" s="844"/>
      <c r="W1311" s="844"/>
      <c r="X1311" s="100"/>
      <c r="Y1311" s="577">
        <v>9459</v>
      </c>
      <c r="Z1311" s="578"/>
      <c r="AA1311" s="100"/>
      <c r="AB1311" s="843">
        <f>SUM(AB1269:AE1309)</f>
        <v>0</v>
      </c>
      <c r="AC1311" s="844"/>
      <c r="AD1311" s="844"/>
      <c r="AE1311" s="844"/>
      <c r="AF1311" s="423"/>
      <c r="AG1311" s="423"/>
      <c r="AH1311" s="423"/>
      <c r="AI1311" s="423"/>
      <c r="AJ1311" s="100"/>
      <c r="AK1311" s="428"/>
      <c r="AL1311" s="429"/>
      <c r="AM1311" s="429"/>
      <c r="AN1311" s="100"/>
      <c r="AO1311" s="423"/>
      <c r="AP1311" s="423"/>
      <c r="AQ1311" s="423"/>
      <c r="AR1311" s="423"/>
      <c r="AS1311" s="429"/>
      <c r="AT1311" s="429"/>
      <c r="AU1311" s="429"/>
      <c r="AV1311" s="429"/>
      <c r="AW1311" s="429"/>
      <c r="AX1311" s="429"/>
      <c r="AY1311" s="429"/>
      <c r="AZ1311" s="429"/>
      <c r="BA1311" s="429"/>
      <c r="BB1311" s="429"/>
      <c r="BC1311" s="429"/>
      <c r="BD1311" s="429"/>
      <c r="BE1311" s="429"/>
      <c r="BF1311" s="429"/>
      <c r="BG1311" s="429"/>
      <c r="BH1311" s="429"/>
      <c r="BI1311" s="429"/>
      <c r="BJ1311" s="429"/>
      <c r="BK1311" s="429"/>
      <c r="BL1311" s="429"/>
      <c r="BM1311" s="429"/>
      <c r="BN1311" s="429"/>
      <c r="BO1311" s="429"/>
      <c r="BP1311" s="429"/>
      <c r="BQ1311" s="429"/>
      <c r="BR1311" s="429"/>
      <c r="BS1311" s="429"/>
      <c r="BT1311" s="429"/>
      <c r="BU1311" s="429"/>
      <c r="BV1311" s="429"/>
      <c r="BW1311" s="429"/>
      <c r="BX1311" s="429"/>
      <c r="BY1311" s="429"/>
      <c r="BZ1311" s="429"/>
      <c r="CA1311" s="429"/>
      <c r="CB1311" s="429"/>
      <c r="CC1311" s="429"/>
      <c r="CD1311" s="429"/>
      <c r="CE1311" s="429"/>
      <c r="CF1311" s="429"/>
      <c r="CG1311" s="429"/>
      <c r="CH1311" s="429"/>
      <c r="CI1311" s="429"/>
      <c r="CJ1311" s="429"/>
      <c r="CK1311" s="429"/>
      <c r="CL1311" s="429"/>
      <c r="CM1311" s="429"/>
      <c r="CN1311" s="429"/>
      <c r="CO1311" s="429"/>
      <c r="CP1311" s="429"/>
      <c r="CQ1311" s="429"/>
      <c r="CR1311" s="429"/>
      <c r="CS1311" s="429"/>
      <c r="CY1311" s="423"/>
      <c r="CZ1311" s="423"/>
      <c r="DA1311" s="423"/>
      <c r="DB1311" s="100"/>
      <c r="DC1311" s="191"/>
      <c r="DD1311" s="191"/>
      <c r="DE1311" s="100"/>
      <c r="DF1311" s="424"/>
      <c r="DG1311" s="424"/>
      <c r="DH1311" s="191"/>
    </row>
    <row r="1312" spans="1:112" s="9" customFormat="1" ht="6" customHeight="1">
      <c r="A1312" s="420"/>
      <c r="B1312" s="191"/>
      <c r="D1312" s="191"/>
      <c r="E1312" s="191"/>
      <c r="F1312" s="191"/>
      <c r="G1312" s="191"/>
      <c r="H1312" s="191"/>
      <c r="I1312" s="833"/>
      <c r="J1312" s="833"/>
      <c r="K1312" s="191"/>
      <c r="L1312" s="191"/>
      <c r="O1312" s="95"/>
      <c r="P1312" s="191"/>
      <c r="Q1312" s="191"/>
      <c r="R1312" s="191"/>
      <c r="S1312" s="191"/>
      <c r="T1312" s="191"/>
      <c r="U1312" s="191"/>
      <c r="V1312" s="191"/>
      <c r="W1312" s="191"/>
      <c r="X1312" s="191"/>
      <c r="Y1312" s="833"/>
      <c r="Z1312" s="833"/>
      <c r="AA1312" s="191"/>
      <c r="AB1312" s="191"/>
      <c r="AC1312" s="100"/>
      <c r="AD1312" s="100"/>
      <c r="AE1312" s="100"/>
      <c r="AF1312" s="100"/>
      <c r="AG1312" s="100"/>
      <c r="AH1312" s="100"/>
      <c r="AI1312" s="100"/>
      <c r="AJ1312" s="191"/>
      <c r="AK1312" s="435"/>
      <c r="AL1312" s="191"/>
      <c r="AM1312" s="191"/>
      <c r="AN1312" s="191"/>
      <c r="AO1312" s="210"/>
      <c r="AP1312" s="210"/>
      <c r="AQ1312" s="210"/>
      <c r="AR1312" s="210"/>
      <c r="AS1312" s="191"/>
      <c r="AT1312" s="191"/>
      <c r="AU1312" s="191"/>
      <c r="AV1312" s="191"/>
      <c r="AW1312" s="191"/>
      <c r="AX1312" s="191"/>
      <c r="AY1312" s="191"/>
      <c r="AZ1312" s="191"/>
      <c r="BA1312" s="191"/>
      <c r="BB1312" s="191"/>
      <c r="BC1312" s="191"/>
      <c r="BD1312" s="191"/>
      <c r="BE1312" s="191"/>
      <c r="BF1312" s="191"/>
      <c r="BG1312" s="191"/>
      <c r="BH1312" s="191"/>
      <c r="BI1312" s="191"/>
      <c r="BJ1312" s="191"/>
      <c r="BK1312" s="191"/>
      <c r="BL1312" s="191"/>
      <c r="BM1312" s="191"/>
      <c r="BN1312" s="191"/>
      <c r="BO1312" s="191"/>
      <c r="BP1312" s="191"/>
      <c r="BQ1312" s="191"/>
      <c r="BR1312" s="191"/>
      <c r="BS1312" s="191"/>
      <c r="BT1312" s="191"/>
      <c r="BU1312" s="191"/>
      <c r="BV1312" s="191"/>
      <c r="BW1312" s="191"/>
      <c r="BX1312" s="191"/>
      <c r="BY1312" s="191"/>
      <c r="BZ1312" s="191"/>
      <c r="CA1312" s="191"/>
      <c r="CB1312" s="191"/>
      <c r="CC1312" s="191"/>
      <c r="CD1312" s="191"/>
      <c r="CE1312" s="191"/>
      <c r="CF1312" s="191"/>
      <c r="CG1312" s="191"/>
      <c r="CH1312" s="191"/>
      <c r="CI1312" s="191"/>
      <c r="CJ1312" s="191"/>
      <c r="CK1312" s="191"/>
      <c r="CL1312" s="191"/>
      <c r="CM1312" s="191"/>
      <c r="CN1312" s="191"/>
      <c r="CO1312" s="191"/>
      <c r="CP1312" s="191"/>
      <c r="CQ1312" s="191"/>
      <c r="CR1312" s="191"/>
      <c r="CS1312" s="191"/>
      <c r="CY1312" s="210"/>
      <c r="CZ1312" s="210"/>
      <c r="DA1312" s="210"/>
      <c r="DB1312" s="191"/>
      <c r="DC1312" s="191"/>
      <c r="DD1312" s="191"/>
      <c r="DE1312" s="100"/>
      <c r="DF1312" s="424"/>
      <c r="DG1312" s="424"/>
      <c r="DH1312" s="191"/>
    </row>
    <row r="1313" spans="1:112" s="9" customFormat="1" ht="13.5">
      <c r="A1313" s="420" t="s">
        <v>112</v>
      </c>
      <c r="B1313" s="436" t="s">
        <v>603</v>
      </c>
      <c r="D1313" s="191"/>
      <c r="E1313" s="100"/>
      <c r="F1313" s="191"/>
      <c r="G1313" s="191"/>
      <c r="H1313" s="100"/>
      <c r="I1313" s="577">
        <v>9300</v>
      </c>
      <c r="J1313" s="578"/>
      <c r="K1313" s="191"/>
      <c r="L1313" s="95"/>
      <c r="O1313" s="95"/>
      <c r="P1313" s="95"/>
      <c r="Q1313" s="100"/>
      <c r="R1313" s="100"/>
      <c r="S1313" s="210" t="s">
        <v>235</v>
      </c>
      <c r="T1313" s="191" t="s">
        <v>604</v>
      </c>
      <c r="U1313" s="100"/>
      <c r="V1313" s="210"/>
      <c r="W1313" s="100"/>
      <c r="X1313" s="100"/>
      <c r="Y1313" s="210"/>
      <c r="Z1313" s="210"/>
      <c r="AA1313" s="100"/>
      <c r="AB1313" s="832">
        <f>IF((T1311-AB1311)&lt;0,(AB1311-T1311),0)</f>
        <v>0</v>
      </c>
      <c r="AC1313" s="832"/>
      <c r="AD1313" s="832"/>
      <c r="AE1313" s="832"/>
      <c r="AF1313" s="210"/>
      <c r="AH1313" s="100"/>
      <c r="AI1313" s="100"/>
      <c r="AJ1313" s="191"/>
      <c r="AK1313" s="435"/>
      <c r="AL1313" s="191"/>
      <c r="AM1313" s="191"/>
      <c r="AN1313" s="191"/>
      <c r="AO1313" s="423"/>
      <c r="AP1313" s="423"/>
      <c r="AQ1313" s="423"/>
      <c r="AR1313" s="423"/>
      <c r="AS1313" s="191"/>
      <c r="AT1313" s="191"/>
      <c r="AU1313" s="191"/>
      <c r="AV1313" s="191"/>
      <c r="AW1313" s="191"/>
      <c r="AX1313" s="191"/>
      <c r="AY1313" s="191"/>
      <c r="AZ1313" s="191"/>
      <c r="BA1313" s="191"/>
      <c r="BB1313" s="191"/>
      <c r="BC1313" s="191"/>
      <c r="BD1313" s="191"/>
      <c r="BE1313" s="191"/>
      <c r="BF1313" s="191"/>
      <c r="BG1313" s="191"/>
      <c r="BH1313" s="191"/>
      <c r="BI1313" s="191"/>
      <c r="BJ1313" s="191"/>
      <c r="BK1313" s="191"/>
      <c r="BL1313" s="191"/>
      <c r="BM1313" s="191"/>
      <c r="BN1313" s="191"/>
      <c r="BO1313" s="191"/>
      <c r="BP1313" s="191"/>
      <c r="BQ1313" s="191"/>
      <c r="BR1313" s="191"/>
      <c r="BS1313" s="191"/>
      <c r="BT1313" s="191"/>
      <c r="BU1313" s="191"/>
      <c r="BV1313" s="191"/>
      <c r="BW1313" s="191"/>
      <c r="BX1313" s="191"/>
      <c r="BY1313" s="191"/>
      <c r="BZ1313" s="191"/>
      <c r="CA1313" s="191"/>
      <c r="CB1313" s="191"/>
      <c r="CC1313" s="191"/>
      <c r="CD1313" s="191"/>
      <c r="CE1313" s="191"/>
      <c r="CF1313" s="191"/>
      <c r="CG1313" s="191"/>
      <c r="CH1313" s="191"/>
      <c r="CI1313" s="191"/>
      <c r="CJ1313" s="191"/>
      <c r="CK1313" s="191"/>
      <c r="CL1313" s="191"/>
      <c r="CM1313" s="191"/>
      <c r="CN1313" s="191"/>
      <c r="CO1313" s="191"/>
      <c r="CP1313" s="191"/>
      <c r="CQ1313" s="191"/>
      <c r="CR1313" s="191"/>
      <c r="CS1313" s="191"/>
      <c r="CY1313" s="423"/>
      <c r="CZ1313" s="423"/>
      <c r="DA1313" s="423"/>
      <c r="DB1313" s="191"/>
      <c r="DC1313" s="191"/>
      <c r="DD1313" s="191"/>
      <c r="DE1313" s="100"/>
      <c r="DF1313" s="424"/>
      <c r="DG1313" s="424"/>
      <c r="DH1313" s="191"/>
    </row>
    <row r="1314" spans="1:112" s="9" customFormat="1" ht="6" customHeight="1">
      <c r="A1314" s="420"/>
      <c r="B1314" s="191"/>
      <c r="D1314" s="191"/>
      <c r="E1314" s="191"/>
      <c r="F1314" s="191"/>
      <c r="G1314" s="191"/>
      <c r="H1314" s="191"/>
      <c r="I1314" s="833"/>
      <c r="J1314" s="833"/>
      <c r="K1314" s="191"/>
      <c r="L1314" s="191"/>
      <c r="O1314" s="95"/>
      <c r="P1314" s="191"/>
      <c r="Q1314" s="191"/>
      <c r="R1314" s="100"/>
      <c r="S1314" s="100"/>
      <c r="T1314" s="100"/>
      <c r="U1314" s="100"/>
      <c r="V1314" s="191"/>
      <c r="W1314" s="191"/>
      <c r="X1314" s="191"/>
      <c r="Y1314" s="191"/>
      <c r="Z1314" s="191"/>
      <c r="AA1314" s="191"/>
      <c r="AB1314" s="437"/>
      <c r="AC1314" s="438"/>
      <c r="AD1314" s="437"/>
      <c r="AE1314" s="437"/>
      <c r="AF1314" s="191"/>
      <c r="AG1314" s="191"/>
      <c r="AH1314" s="100"/>
      <c r="AI1314" s="100"/>
      <c r="AJ1314" s="191"/>
      <c r="AK1314" s="435"/>
      <c r="AL1314" s="191"/>
      <c r="AM1314" s="191"/>
      <c r="AN1314" s="191"/>
      <c r="AO1314" s="210"/>
      <c r="AP1314" s="210"/>
      <c r="AQ1314" s="210"/>
      <c r="AR1314" s="210"/>
      <c r="AS1314" s="191"/>
      <c r="AT1314" s="191"/>
      <c r="AU1314" s="191"/>
      <c r="AV1314" s="191"/>
      <c r="AW1314" s="191"/>
      <c r="AX1314" s="191"/>
      <c r="AY1314" s="191"/>
      <c r="AZ1314" s="191"/>
      <c r="BA1314" s="191"/>
      <c r="BB1314" s="191"/>
      <c r="BC1314" s="191"/>
      <c r="BD1314" s="191"/>
      <c r="BE1314" s="191"/>
      <c r="BF1314" s="191"/>
      <c r="BG1314" s="191"/>
      <c r="BH1314" s="191"/>
      <c r="BI1314" s="191"/>
      <c r="BJ1314" s="191"/>
      <c r="BK1314" s="191"/>
      <c r="BL1314" s="191"/>
      <c r="BM1314" s="191"/>
      <c r="BN1314" s="191"/>
      <c r="BO1314" s="191"/>
      <c r="BP1314" s="191"/>
      <c r="BQ1314" s="191"/>
      <c r="BR1314" s="191"/>
      <c r="BS1314" s="191"/>
      <c r="BT1314" s="191"/>
      <c r="BU1314" s="191"/>
      <c r="BV1314" s="191"/>
      <c r="BW1314" s="191"/>
      <c r="BX1314" s="191"/>
      <c r="BY1314" s="191"/>
      <c r="BZ1314" s="191"/>
      <c r="CA1314" s="191"/>
      <c r="CB1314" s="191"/>
      <c r="CC1314" s="191"/>
      <c r="CD1314" s="191"/>
      <c r="CE1314" s="191"/>
      <c r="CF1314" s="191"/>
      <c r="CG1314" s="191"/>
      <c r="CH1314" s="191"/>
      <c r="CI1314" s="191"/>
      <c r="CJ1314" s="191"/>
      <c r="CK1314" s="191"/>
      <c r="CL1314" s="191"/>
      <c r="CM1314" s="191"/>
      <c r="CN1314" s="191"/>
      <c r="CO1314" s="191"/>
      <c r="CP1314" s="191"/>
      <c r="CQ1314" s="191"/>
      <c r="CR1314" s="191"/>
      <c r="CS1314" s="191"/>
      <c r="CY1314" s="210"/>
      <c r="CZ1314" s="210"/>
      <c r="DA1314" s="210"/>
      <c r="DB1314" s="191"/>
      <c r="DC1314" s="191"/>
      <c r="DD1314" s="191"/>
      <c r="DE1314" s="100"/>
      <c r="DF1314" s="424"/>
      <c r="DG1314" s="424"/>
      <c r="DH1314" s="191"/>
    </row>
    <row r="1315" spans="1:112" s="9" customFormat="1" ht="13.5">
      <c r="A1315" s="111"/>
      <c r="B1315" s="100"/>
      <c r="D1315" s="100"/>
      <c r="E1315" s="100"/>
      <c r="F1315" s="100"/>
      <c r="G1315" s="100"/>
      <c r="H1315" s="100"/>
      <c r="I1315" s="833"/>
      <c r="J1315" s="833"/>
      <c r="K1315" s="100"/>
      <c r="L1315" s="100"/>
      <c r="O1315" s="95"/>
      <c r="P1315" s="100"/>
      <c r="Q1315" s="100"/>
      <c r="R1315" s="100"/>
      <c r="S1315" s="210" t="s">
        <v>237</v>
      </c>
      <c r="T1315" s="191" t="s">
        <v>605</v>
      </c>
      <c r="U1315" s="100"/>
      <c r="V1315" s="100"/>
      <c r="W1315" s="100"/>
      <c r="X1315" s="100"/>
      <c r="Y1315" s="100"/>
      <c r="Z1315" s="100"/>
      <c r="AA1315" s="100"/>
      <c r="AB1315" s="832">
        <f>IF((T1311-AB1311)&gt;0,(T1311-AB1311),0)</f>
        <v>0</v>
      </c>
      <c r="AC1315" s="832"/>
      <c r="AD1315" s="832"/>
      <c r="AE1315" s="832"/>
      <c r="AF1315" s="100"/>
      <c r="AH1315" s="100"/>
      <c r="AI1315" s="100"/>
      <c r="AJ1315" s="100"/>
      <c r="AK1315" s="236"/>
      <c r="AL1315" s="100"/>
      <c r="AM1315" s="100"/>
      <c r="AN1315" s="100"/>
      <c r="AO1315" s="423"/>
      <c r="AP1315" s="423"/>
      <c r="AQ1315" s="423"/>
      <c r="AR1315" s="423"/>
      <c r="AS1315" s="100"/>
      <c r="AT1315" s="100"/>
      <c r="AU1315" s="100"/>
      <c r="AV1315" s="100"/>
      <c r="AW1315" s="100"/>
      <c r="AX1315" s="100"/>
      <c r="AY1315" s="100"/>
      <c r="AZ1315" s="100"/>
      <c r="BA1315" s="100"/>
      <c r="BB1315" s="100"/>
      <c r="BC1315" s="100"/>
      <c r="BD1315" s="100"/>
      <c r="BE1315" s="100"/>
      <c r="BF1315" s="100"/>
      <c r="BG1315" s="100"/>
      <c r="BH1315" s="100"/>
      <c r="BI1315" s="100"/>
      <c r="BJ1315" s="100"/>
      <c r="BK1315" s="100"/>
      <c r="BL1315" s="100"/>
      <c r="BM1315" s="100"/>
      <c r="BN1315" s="100"/>
      <c r="BO1315" s="100"/>
      <c r="BP1315" s="100"/>
      <c r="BQ1315" s="100"/>
      <c r="BR1315" s="100"/>
      <c r="BS1315" s="100"/>
      <c r="BT1315" s="100"/>
      <c r="BU1315" s="100"/>
      <c r="BV1315" s="100"/>
      <c r="BW1315" s="100"/>
      <c r="BX1315" s="100"/>
      <c r="BY1315" s="100"/>
      <c r="BZ1315" s="100"/>
      <c r="CA1315" s="100"/>
      <c r="CB1315" s="100"/>
      <c r="CC1315" s="100"/>
      <c r="CD1315" s="100"/>
      <c r="CE1315" s="100"/>
      <c r="CF1315" s="100"/>
      <c r="CG1315" s="100"/>
      <c r="CH1315" s="100"/>
      <c r="CI1315" s="100"/>
      <c r="CJ1315" s="100"/>
      <c r="CK1315" s="100"/>
      <c r="CL1315" s="100"/>
      <c r="CM1315" s="100"/>
      <c r="CN1315" s="100"/>
      <c r="CO1315" s="100"/>
      <c r="CP1315" s="100"/>
      <c r="CQ1315" s="100"/>
      <c r="CR1315" s="100"/>
      <c r="CS1315" s="100"/>
      <c r="CY1315" s="423"/>
      <c r="CZ1315" s="423"/>
      <c r="DA1315" s="423"/>
      <c r="DB1315" s="100"/>
      <c r="DC1315" s="100"/>
      <c r="DD1315" s="100"/>
      <c r="DE1315" s="100"/>
      <c r="DF1315" s="100"/>
      <c r="DG1315" s="100"/>
      <c r="DH1315" s="191"/>
    </row>
    <row r="1316" spans="1:112" s="9" customFormat="1" ht="6" customHeight="1">
      <c r="A1316" s="111"/>
      <c r="B1316" s="100"/>
      <c r="D1316" s="100"/>
      <c r="E1316" s="100"/>
      <c r="F1316" s="411"/>
      <c r="G1316" s="411"/>
      <c r="H1316" s="411"/>
      <c r="I1316" s="833"/>
      <c r="J1316" s="833"/>
      <c r="K1316" s="411"/>
      <c r="L1316" s="411"/>
      <c r="O1316" s="95"/>
      <c r="P1316" s="210"/>
      <c r="Q1316" s="100"/>
      <c r="R1316" s="100"/>
      <c r="S1316" s="100"/>
      <c r="T1316" s="100"/>
      <c r="U1316" s="100"/>
      <c r="V1316" s="100"/>
      <c r="W1316" s="100"/>
      <c r="X1316" s="100"/>
      <c r="Y1316" s="100"/>
      <c r="Z1316" s="100"/>
      <c r="AA1316" s="100"/>
      <c r="AB1316" s="438"/>
      <c r="AC1316" s="438"/>
      <c r="AD1316" s="438"/>
      <c r="AE1316" s="438"/>
      <c r="AF1316" s="191"/>
      <c r="AG1316" s="191"/>
      <c r="AH1316" s="100"/>
      <c r="AI1316" s="100"/>
      <c r="AJ1316" s="100"/>
      <c r="AK1316" s="236"/>
      <c r="AL1316" s="100"/>
      <c r="AM1316" s="100"/>
      <c r="AN1316" s="100"/>
      <c r="AO1316" s="210"/>
      <c r="AP1316" s="210"/>
      <c r="AQ1316" s="210"/>
      <c r="AR1316" s="210"/>
      <c r="AS1316" s="100"/>
      <c r="AT1316" s="100"/>
      <c r="AU1316" s="100"/>
      <c r="AV1316" s="100"/>
      <c r="AW1316" s="100"/>
      <c r="AX1316" s="100"/>
      <c r="AY1316" s="100"/>
      <c r="AZ1316" s="100"/>
      <c r="BA1316" s="100"/>
      <c r="BB1316" s="100"/>
      <c r="BC1316" s="100"/>
      <c r="BD1316" s="100"/>
      <c r="BE1316" s="100"/>
      <c r="BF1316" s="100"/>
      <c r="BG1316" s="100"/>
      <c r="BH1316" s="100"/>
      <c r="BI1316" s="100"/>
      <c r="BJ1316" s="100"/>
      <c r="BK1316" s="100"/>
      <c r="BL1316" s="100"/>
      <c r="BM1316" s="100"/>
      <c r="BN1316" s="100"/>
      <c r="BO1316" s="100"/>
      <c r="BP1316" s="100"/>
      <c r="BQ1316" s="100"/>
      <c r="BR1316" s="100"/>
      <c r="BS1316" s="100"/>
      <c r="BT1316" s="100"/>
      <c r="BU1316" s="100"/>
      <c r="BV1316" s="100"/>
      <c r="BW1316" s="100"/>
      <c r="BX1316" s="100"/>
      <c r="BY1316" s="100"/>
      <c r="BZ1316" s="100"/>
      <c r="CA1316" s="100"/>
      <c r="CB1316" s="100"/>
      <c r="CC1316" s="100"/>
      <c r="CD1316" s="100"/>
      <c r="CE1316" s="100"/>
      <c r="CF1316" s="100"/>
      <c r="CG1316" s="100"/>
      <c r="CH1316" s="100"/>
      <c r="CI1316" s="100"/>
      <c r="CJ1316" s="100"/>
      <c r="CK1316" s="100"/>
      <c r="CL1316" s="100"/>
      <c r="CM1316" s="100"/>
      <c r="CN1316" s="100"/>
      <c r="CO1316" s="100"/>
      <c r="CP1316" s="100"/>
      <c r="CQ1316" s="100"/>
      <c r="CR1316" s="100"/>
      <c r="CS1316" s="100"/>
      <c r="CY1316" s="210"/>
      <c r="CZ1316" s="210"/>
      <c r="DA1316" s="210"/>
      <c r="DB1316" s="100"/>
      <c r="DC1316" s="100"/>
      <c r="DD1316" s="100"/>
      <c r="DE1316" s="100"/>
      <c r="DF1316" s="100"/>
      <c r="DG1316" s="100"/>
      <c r="DH1316" s="191"/>
    </row>
    <row r="1317" spans="1:112" s="9" customFormat="1" ht="13.5">
      <c r="A1317" s="420" t="s">
        <v>113</v>
      </c>
      <c r="B1317" s="139" t="s">
        <v>606</v>
      </c>
      <c r="D1317" s="439"/>
      <c r="E1317" s="439"/>
      <c r="F1317" s="439"/>
      <c r="G1317" s="439"/>
      <c r="H1317" s="439"/>
      <c r="I1317" s="577">
        <v>9471</v>
      </c>
      <c r="J1317" s="578"/>
      <c r="K1317" s="191"/>
      <c r="L1317" s="95"/>
      <c r="O1317" s="95"/>
      <c r="P1317" s="95"/>
      <c r="Q1317" s="100"/>
      <c r="R1317" s="439"/>
      <c r="S1317" s="439"/>
      <c r="T1317" s="439"/>
      <c r="U1317" s="100"/>
      <c r="V1317" s="210"/>
      <c r="W1317" s="210"/>
      <c r="X1317" s="210"/>
      <c r="Y1317" s="210"/>
      <c r="Z1317" s="210"/>
      <c r="AA1317" s="210"/>
      <c r="AB1317" s="563">
        <f>AB1315</f>
        <v>0</v>
      </c>
      <c r="AC1317" s="563"/>
      <c r="AD1317" s="563"/>
      <c r="AE1317" s="563"/>
      <c r="AF1317" s="100"/>
      <c r="AG1317" s="100"/>
      <c r="AH1317" s="100"/>
      <c r="AI1317" s="424" t="s">
        <v>153</v>
      </c>
      <c r="AJ1317" s="457" t="str">
        <f>IF(AB1317&lt;&gt;0,"ü"," ")</f>
        <v> </v>
      </c>
      <c r="AK1317" s="425"/>
      <c r="AL1317" s="210"/>
      <c r="AM1317" s="210"/>
      <c r="AN1317" s="210"/>
      <c r="AO1317" s="423"/>
      <c r="AP1317" s="423"/>
      <c r="AQ1317" s="423"/>
      <c r="AR1317" s="423"/>
      <c r="AS1317" s="210"/>
      <c r="AT1317" s="210"/>
      <c r="AU1317" s="210"/>
      <c r="AV1317" s="210"/>
      <c r="AW1317" s="210"/>
      <c r="AX1317" s="210"/>
      <c r="AY1317" s="210"/>
      <c r="AZ1317" s="210"/>
      <c r="BA1317" s="210"/>
      <c r="BB1317" s="210"/>
      <c r="BC1317" s="210"/>
      <c r="BD1317" s="210"/>
      <c r="BE1317" s="210"/>
      <c r="BF1317" s="210"/>
      <c r="BG1317" s="210"/>
      <c r="BH1317" s="210"/>
      <c r="BI1317" s="210"/>
      <c r="BJ1317" s="210"/>
      <c r="BK1317" s="210"/>
      <c r="BL1317" s="210"/>
      <c r="BM1317" s="210"/>
      <c r="BN1317" s="210"/>
      <c r="BO1317" s="210"/>
      <c r="BP1317" s="210"/>
      <c r="BQ1317" s="210"/>
      <c r="BR1317" s="210"/>
      <c r="BS1317" s="210"/>
      <c r="BT1317" s="210"/>
      <c r="BU1317" s="210"/>
      <c r="BV1317" s="210"/>
      <c r="BW1317" s="210"/>
      <c r="BX1317" s="210"/>
      <c r="BY1317" s="210"/>
      <c r="BZ1317" s="210"/>
      <c r="CA1317" s="210"/>
      <c r="CB1317" s="210"/>
      <c r="CC1317" s="210"/>
      <c r="CD1317" s="210"/>
      <c r="CE1317" s="210"/>
      <c r="CF1317" s="210"/>
      <c r="CG1317" s="210"/>
      <c r="CH1317" s="210"/>
      <c r="CI1317" s="210"/>
      <c r="CJ1317" s="210"/>
      <c r="CK1317" s="210"/>
      <c r="CL1317" s="210"/>
      <c r="CM1317" s="210"/>
      <c r="CN1317" s="210"/>
      <c r="CO1317" s="210"/>
      <c r="CP1317" s="210"/>
      <c r="CQ1317" s="210"/>
      <c r="CR1317" s="210"/>
      <c r="CS1317" s="210"/>
      <c r="CY1317" s="423"/>
      <c r="CZ1317" s="423"/>
      <c r="DA1317" s="423"/>
      <c r="DB1317" s="100"/>
      <c r="DC1317" s="100"/>
      <c r="DD1317" s="11"/>
      <c r="DE1317" s="11"/>
      <c r="DF1317" s="11"/>
      <c r="DG1317" s="11"/>
      <c r="DH1317" s="191"/>
    </row>
    <row r="1318" spans="1:112" s="9" customFormat="1" ht="6" customHeight="1">
      <c r="A1318" s="412"/>
      <c r="B1318" s="413"/>
      <c r="C1318" s="413"/>
      <c r="D1318" s="413"/>
      <c r="E1318" s="413"/>
      <c r="F1318" s="413"/>
      <c r="G1318" s="413"/>
      <c r="H1318" s="413"/>
      <c r="I1318" s="413"/>
      <c r="J1318" s="413"/>
      <c r="K1318" s="413"/>
      <c r="L1318" s="413"/>
      <c r="M1318" s="413"/>
      <c r="N1318" s="413"/>
      <c r="O1318" s="413"/>
      <c r="P1318" s="413"/>
      <c r="Q1318" s="413"/>
      <c r="R1318" s="440"/>
      <c r="S1318" s="440"/>
      <c r="T1318" s="440"/>
      <c r="U1318" s="440"/>
      <c r="V1318" s="440"/>
      <c r="W1318" s="413"/>
      <c r="X1318" s="413"/>
      <c r="Y1318" s="413"/>
      <c r="Z1318" s="413"/>
      <c r="AA1318" s="413"/>
      <c r="AB1318" s="413"/>
      <c r="AC1318" s="413"/>
      <c r="AD1318" s="413"/>
      <c r="AE1318" s="413"/>
      <c r="AF1318" s="413"/>
      <c r="AG1318" s="413"/>
      <c r="AH1318" s="413"/>
      <c r="AI1318" s="413"/>
      <c r="AJ1318" s="413"/>
      <c r="AK1318" s="415"/>
      <c r="AL1318" s="191"/>
      <c r="AM1318" s="191"/>
      <c r="AN1318" s="191"/>
      <c r="AO1318" s="191"/>
      <c r="AP1318" s="191"/>
      <c r="AQ1318" s="191"/>
      <c r="AR1318" s="191"/>
      <c r="AS1318" s="191"/>
      <c r="AT1318" s="191"/>
      <c r="AU1318" s="191"/>
      <c r="AV1318" s="191"/>
      <c r="AW1318" s="191"/>
      <c r="AX1318" s="191"/>
      <c r="AY1318" s="191"/>
      <c r="AZ1318" s="191"/>
      <c r="BA1318" s="191"/>
      <c r="BB1318" s="191"/>
      <c r="BC1318" s="191"/>
      <c r="BD1318" s="191"/>
      <c r="BE1318" s="191"/>
      <c r="BF1318" s="191"/>
      <c r="BG1318" s="191"/>
      <c r="BH1318" s="191"/>
      <c r="BI1318" s="191"/>
      <c r="BJ1318" s="191"/>
      <c r="BK1318" s="191"/>
      <c r="BL1318" s="191"/>
      <c r="BM1318" s="191"/>
      <c r="BN1318" s="191"/>
      <c r="BO1318" s="191"/>
      <c r="BP1318" s="191"/>
      <c r="BQ1318" s="191"/>
      <c r="BR1318" s="191"/>
      <c r="BS1318" s="191"/>
      <c r="BT1318" s="191"/>
      <c r="BU1318" s="191"/>
      <c r="BV1318" s="191"/>
      <c r="BW1318" s="191"/>
      <c r="BX1318" s="191"/>
      <c r="BY1318" s="191"/>
      <c r="BZ1318" s="191"/>
      <c r="CA1318" s="191"/>
      <c r="CB1318" s="191"/>
      <c r="CC1318" s="191"/>
      <c r="CD1318" s="191"/>
      <c r="CE1318" s="191"/>
      <c r="CF1318" s="191"/>
      <c r="CG1318" s="191"/>
      <c r="CH1318" s="191"/>
      <c r="CI1318" s="191"/>
      <c r="CJ1318" s="191"/>
      <c r="CK1318" s="191"/>
      <c r="CL1318" s="191"/>
      <c r="CM1318" s="191"/>
      <c r="CN1318" s="191"/>
      <c r="CO1318" s="191"/>
      <c r="CP1318" s="191"/>
      <c r="CQ1318" s="191"/>
      <c r="CR1318" s="191"/>
      <c r="CS1318" s="191"/>
      <c r="CY1318" s="191"/>
      <c r="CZ1318" s="191"/>
      <c r="DA1318" s="191"/>
      <c r="DB1318" s="191"/>
      <c r="DC1318" s="191"/>
      <c r="DD1318" s="191"/>
      <c r="DE1318" s="191"/>
      <c r="DF1318" s="191"/>
      <c r="DG1318" s="191"/>
      <c r="DH1318" s="191"/>
    </row>
    <row r="1319" spans="1:112" s="9" customFormat="1" ht="13.5">
      <c r="A1319" s="190"/>
      <c r="B1319" s="190"/>
      <c r="C1319" s="190"/>
      <c r="D1319" s="190"/>
      <c r="E1319" s="190"/>
      <c r="F1319" s="190"/>
      <c r="G1319" s="190"/>
      <c r="H1319" s="190"/>
      <c r="I1319" s="190"/>
      <c r="J1319" s="190"/>
      <c r="K1319" s="190"/>
      <c r="L1319" s="190"/>
      <c r="M1319" s="190"/>
      <c r="N1319" s="190"/>
      <c r="O1319" s="190"/>
      <c r="P1319" s="190"/>
      <c r="Q1319" s="190"/>
      <c r="R1319" s="190"/>
      <c r="S1319" s="190"/>
      <c r="T1319" s="190"/>
      <c r="U1319" s="190"/>
      <c r="V1319" s="190"/>
      <c r="W1319" s="190"/>
      <c r="X1319" s="190"/>
      <c r="Y1319" s="190"/>
      <c r="Z1319" s="190"/>
      <c r="AA1319" s="190"/>
      <c r="AB1319" s="190"/>
      <c r="AC1319" s="190"/>
      <c r="AD1319" s="190"/>
      <c r="AE1319" s="190"/>
      <c r="AF1319" s="190"/>
      <c r="AG1319" s="190"/>
      <c r="AH1319" s="190"/>
      <c r="AI1319" s="190"/>
      <c r="AJ1319" s="190"/>
      <c r="AK1319" s="190"/>
      <c r="AL1319" s="190"/>
      <c r="AM1319" s="190"/>
      <c r="AN1319" s="190"/>
      <c r="AO1319" s="190"/>
      <c r="AP1319" s="190"/>
      <c r="AQ1319" s="190"/>
      <c r="AR1319" s="190"/>
      <c r="AS1319" s="190"/>
      <c r="AT1319" s="190"/>
      <c r="AU1319" s="190"/>
      <c r="AV1319" s="190"/>
      <c r="AW1319" s="190"/>
      <c r="AX1319" s="190"/>
      <c r="AY1319" s="190"/>
      <c r="AZ1319" s="190"/>
      <c r="BA1319" s="190"/>
      <c r="BB1319" s="190"/>
      <c r="BC1319" s="190"/>
      <c r="BD1319" s="190"/>
      <c r="BE1319" s="190"/>
      <c r="BF1319" s="190"/>
      <c r="BG1319" s="190"/>
      <c r="BH1319" s="190"/>
      <c r="BI1319" s="190"/>
      <c r="BJ1319" s="190"/>
      <c r="BK1319" s="190"/>
      <c r="BL1319" s="190"/>
      <c r="BM1319" s="190"/>
      <c r="BN1319" s="190"/>
      <c r="BO1319" s="190"/>
      <c r="BP1319" s="190"/>
      <c r="BQ1319" s="190"/>
      <c r="BR1319" s="190"/>
      <c r="BS1319" s="190"/>
      <c r="BT1319" s="190"/>
      <c r="BU1319" s="190"/>
      <c r="BV1319" s="190"/>
      <c r="BW1319" s="190"/>
      <c r="BX1319" s="190"/>
      <c r="BY1319" s="190"/>
      <c r="BZ1319" s="190"/>
      <c r="CA1319" s="190"/>
      <c r="CB1319" s="190"/>
      <c r="CC1319" s="190"/>
      <c r="CD1319" s="190"/>
      <c r="CE1319" s="190"/>
      <c r="CF1319" s="190"/>
      <c r="CG1319" s="190"/>
      <c r="CH1319" s="190"/>
      <c r="CI1319" s="190"/>
      <c r="CJ1319" s="190"/>
      <c r="CK1319" s="190"/>
      <c r="CL1319" s="190"/>
      <c r="CM1319" s="190"/>
      <c r="CN1319" s="190"/>
      <c r="CO1319" s="190"/>
      <c r="CP1319" s="190"/>
      <c r="CQ1319" s="190"/>
      <c r="CR1319" s="190"/>
      <c r="CS1319" s="190"/>
      <c r="CY1319" s="190"/>
      <c r="CZ1319" s="190"/>
      <c r="DA1319" s="190"/>
      <c r="DB1319" s="190"/>
      <c r="DC1319" s="190"/>
      <c r="DD1319" s="190"/>
      <c r="DE1319" s="190"/>
      <c r="DF1319" s="190"/>
      <c r="DG1319" s="190"/>
      <c r="DH1319" s="190"/>
    </row>
    <row r="1320" spans="1:112" s="9" customFormat="1" ht="13.5">
      <c r="A1320" s="190"/>
      <c r="B1320" s="190"/>
      <c r="C1320" s="190"/>
      <c r="D1320" s="190"/>
      <c r="E1320" s="190"/>
      <c r="F1320" s="190"/>
      <c r="G1320" s="190"/>
      <c r="H1320" s="190"/>
      <c r="I1320" s="190"/>
      <c r="J1320" s="190"/>
      <c r="K1320" s="190"/>
      <c r="L1320" s="190"/>
      <c r="M1320" s="190"/>
      <c r="N1320" s="190"/>
      <c r="O1320" s="190"/>
      <c r="P1320" s="190"/>
      <c r="Q1320" s="190"/>
      <c r="R1320" s="190"/>
      <c r="S1320" s="190"/>
      <c r="T1320" s="190"/>
      <c r="U1320" s="190"/>
      <c r="V1320" s="190"/>
      <c r="W1320" s="190"/>
      <c r="X1320" s="190"/>
      <c r="Y1320" s="190"/>
      <c r="Z1320" s="190"/>
      <c r="AA1320" s="190"/>
      <c r="AB1320" s="190"/>
      <c r="AC1320" s="190"/>
      <c r="AD1320" s="190"/>
      <c r="AE1320" s="190"/>
      <c r="AF1320" s="190"/>
      <c r="AG1320" s="190"/>
      <c r="AH1320" s="190"/>
      <c r="AI1320" s="190"/>
      <c r="AJ1320" s="190"/>
      <c r="AK1320" s="190"/>
      <c r="AL1320" s="190"/>
      <c r="AM1320" s="190"/>
      <c r="AN1320" s="190"/>
      <c r="AO1320" s="190"/>
      <c r="AP1320" s="190"/>
      <c r="AQ1320" s="190"/>
      <c r="AR1320" s="190"/>
      <c r="AS1320" s="190"/>
      <c r="AT1320" s="190"/>
      <c r="AU1320" s="190"/>
      <c r="AV1320" s="190"/>
      <c r="AW1320" s="190"/>
      <c r="AX1320" s="190"/>
      <c r="AY1320" s="190"/>
      <c r="AZ1320" s="190"/>
      <c r="BA1320" s="190"/>
      <c r="BB1320" s="190"/>
      <c r="BC1320" s="190"/>
      <c r="BD1320" s="190"/>
      <c r="BE1320" s="190"/>
      <c r="BF1320" s="190"/>
      <c r="BG1320" s="190"/>
      <c r="BH1320" s="190"/>
      <c r="BI1320" s="190"/>
      <c r="BJ1320" s="190"/>
      <c r="BK1320" s="190"/>
      <c r="BL1320" s="190"/>
      <c r="BM1320" s="190"/>
      <c r="BN1320" s="190"/>
      <c r="BO1320" s="190"/>
      <c r="BP1320" s="190"/>
      <c r="BQ1320" s="190"/>
      <c r="BR1320" s="190"/>
      <c r="BS1320" s="190"/>
      <c r="BT1320" s="190"/>
      <c r="BU1320" s="190"/>
      <c r="BV1320" s="190"/>
      <c r="BW1320" s="190"/>
      <c r="BX1320" s="190"/>
      <c r="BY1320" s="190"/>
      <c r="BZ1320" s="190"/>
      <c r="CA1320" s="190"/>
      <c r="CB1320" s="190"/>
      <c r="CC1320" s="190"/>
      <c r="CD1320" s="190"/>
      <c r="CE1320" s="190"/>
      <c r="CF1320" s="190"/>
      <c r="CG1320" s="190"/>
      <c r="CH1320" s="190"/>
      <c r="CI1320" s="190"/>
      <c r="CJ1320" s="190"/>
      <c r="CK1320" s="190"/>
      <c r="CL1320" s="190"/>
      <c r="CM1320" s="190"/>
      <c r="CN1320" s="190"/>
      <c r="CO1320" s="190"/>
      <c r="CP1320" s="190"/>
      <c r="CQ1320" s="190"/>
      <c r="CR1320" s="190"/>
      <c r="CS1320" s="190"/>
      <c r="CY1320" s="190"/>
      <c r="CZ1320" s="190"/>
      <c r="DA1320" s="190"/>
      <c r="DB1320" s="190"/>
      <c r="DC1320" s="190"/>
      <c r="DD1320" s="190"/>
      <c r="DE1320" s="190"/>
      <c r="DF1320" s="190"/>
      <c r="DG1320" s="190"/>
      <c r="DH1320" s="190"/>
    </row>
    <row r="1321" spans="1:112" s="9" customFormat="1" ht="13.5">
      <c r="A1321" s="190"/>
      <c r="B1321" s="190"/>
      <c r="C1321" s="190"/>
      <c r="D1321" s="190"/>
      <c r="E1321" s="190"/>
      <c r="F1321" s="190"/>
      <c r="G1321" s="190"/>
      <c r="H1321" s="190"/>
      <c r="I1321" s="190"/>
      <c r="J1321" s="190"/>
      <c r="K1321" s="190"/>
      <c r="L1321" s="190"/>
      <c r="M1321" s="190"/>
      <c r="N1321" s="190"/>
      <c r="O1321" s="190"/>
      <c r="P1321" s="190"/>
      <c r="Q1321" s="190"/>
      <c r="R1321" s="190"/>
      <c r="S1321" s="190"/>
      <c r="T1321" s="190"/>
      <c r="U1321" s="190"/>
      <c r="V1321" s="190"/>
      <c r="W1321" s="190"/>
      <c r="X1321" s="190"/>
      <c r="Y1321" s="190"/>
      <c r="Z1321" s="190"/>
      <c r="AA1321" s="190"/>
      <c r="AB1321" s="190"/>
      <c r="AC1321" s="190"/>
      <c r="AD1321" s="190"/>
      <c r="AE1321" s="190"/>
      <c r="AF1321" s="190"/>
      <c r="AG1321" s="190"/>
      <c r="AH1321" s="190"/>
      <c r="AI1321" s="190"/>
      <c r="AJ1321" s="190"/>
      <c r="AK1321" s="190"/>
      <c r="AL1321" s="190"/>
      <c r="AM1321" s="190"/>
      <c r="AN1321" s="190"/>
      <c r="AO1321" s="190"/>
      <c r="AP1321" s="190"/>
      <c r="AQ1321" s="190"/>
      <c r="AR1321" s="190"/>
      <c r="AS1321" s="190"/>
      <c r="AT1321" s="190"/>
      <c r="AU1321" s="190"/>
      <c r="AV1321" s="190"/>
      <c r="AW1321" s="190"/>
      <c r="AX1321" s="190"/>
      <c r="AY1321" s="190"/>
      <c r="AZ1321" s="190"/>
      <c r="BA1321" s="190"/>
      <c r="BB1321" s="190"/>
      <c r="BC1321" s="190"/>
      <c r="BD1321" s="190"/>
      <c r="BE1321" s="190"/>
      <c r="BF1321" s="190"/>
      <c r="BG1321" s="190"/>
      <c r="BH1321" s="190"/>
      <c r="BI1321" s="190"/>
      <c r="BJ1321" s="190"/>
      <c r="BK1321" s="190"/>
      <c r="BL1321" s="190"/>
      <c r="BM1321" s="190"/>
      <c r="BN1321" s="190"/>
      <c r="BO1321" s="190"/>
      <c r="BP1321" s="190"/>
      <c r="BQ1321" s="190"/>
      <c r="BR1321" s="190"/>
      <c r="BS1321" s="190"/>
      <c r="BT1321" s="190"/>
      <c r="BU1321" s="190"/>
      <c r="BV1321" s="190"/>
      <c r="BW1321" s="190"/>
      <c r="BX1321" s="190"/>
      <c r="BY1321" s="190"/>
      <c r="BZ1321" s="190"/>
      <c r="CA1321" s="190"/>
      <c r="CB1321" s="190"/>
      <c r="CC1321" s="190"/>
      <c r="CD1321" s="190"/>
      <c r="CE1321" s="190"/>
      <c r="CF1321" s="190"/>
      <c r="CG1321" s="190"/>
      <c r="CH1321" s="190"/>
      <c r="CI1321" s="190"/>
      <c r="CJ1321" s="190"/>
      <c r="CK1321" s="190"/>
      <c r="CL1321" s="190"/>
      <c r="CM1321" s="190"/>
      <c r="CN1321" s="190"/>
      <c r="CO1321" s="190"/>
      <c r="CP1321" s="190"/>
      <c r="CQ1321" s="190"/>
      <c r="CR1321" s="190"/>
      <c r="CS1321" s="190"/>
      <c r="CY1321" s="190"/>
      <c r="CZ1321" s="190"/>
      <c r="DA1321" s="190"/>
      <c r="DB1321" s="190"/>
      <c r="DC1321" s="190"/>
      <c r="DD1321" s="190"/>
      <c r="DE1321" s="190"/>
      <c r="DF1321" s="190"/>
      <c r="DG1321" s="190"/>
      <c r="DH1321" s="190"/>
    </row>
    <row r="1322" spans="1:112" s="9" customFormat="1" ht="13.5">
      <c r="A1322" s="190"/>
      <c r="B1322" s="190"/>
      <c r="C1322" s="190"/>
      <c r="D1322" s="190"/>
      <c r="E1322" s="190"/>
      <c r="F1322" s="190"/>
      <c r="G1322" s="190"/>
      <c r="H1322" s="190"/>
      <c r="I1322" s="190"/>
      <c r="J1322" s="190"/>
      <c r="K1322" s="190"/>
      <c r="L1322" s="190"/>
      <c r="M1322" s="190"/>
      <c r="N1322" s="190"/>
      <c r="O1322" s="190"/>
      <c r="P1322" s="190"/>
      <c r="Q1322" s="190"/>
      <c r="R1322" s="190"/>
      <c r="S1322" s="190"/>
      <c r="T1322" s="190"/>
      <c r="U1322" s="190"/>
      <c r="V1322" s="190"/>
      <c r="W1322" s="190"/>
      <c r="X1322" s="190"/>
      <c r="Y1322" s="190"/>
      <c r="Z1322" s="190"/>
      <c r="AA1322" s="190"/>
      <c r="AB1322" s="190"/>
      <c r="AC1322" s="190"/>
      <c r="AD1322" s="190"/>
      <c r="AE1322" s="190"/>
      <c r="AF1322" s="190"/>
      <c r="AG1322" s="190"/>
      <c r="AH1322" s="190"/>
      <c r="AI1322" s="190"/>
      <c r="AJ1322" s="190"/>
      <c r="AK1322" s="190"/>
      <c r="AL1322" s="190"/>
      <c r="AM1322" s="190"/>
      <c r="AN1322" s="190"/>
      <c r="AO1322" s="190"/>
      <c r="AP1322" s="190"/>
      <c r="AQ1322" s="190"/>
      <c r="AR1322" s="190"/>
      <c r="AS1322" s="190"/>
      <c r="AT1322" s="190"/>
      <c r="AU1322" s="190"/>
      <c r="AV1322" s="190"/>
      <c r="AW1322" s="190"/>
      <c r="AX1322" s="190"/>
      <c r="AY1322" s="190"/>
      <c r="AZ1322" s="190"/>
      <c r="BA1322" s="190"/>
      <c r="BB1322" s="190"/>
      <c r="BC1322" s="190"/>
      <c r="BD1322" s="190"/>
      <c r="BE1322" s="190"/>
      <c r="BF1322" s="190"/>
      <c r="BG1322" s="190"/>
      <c r="BH1322" s="190"/>
      <c r="BI1322" s="190"/>
      <c r="BJ1322" s="190"/>
      <c r="BK1322" s="190"/>
      <c r="BL1322" s="190"/>
      <c r="BM1322" s="190"/>
      <c r="BN1322" s="190"/>
      <c r="BO1322" s="190"/>
      <c r="BP1322" s="190"/>
      <c r="BQ1322" s="190"/>
      <c r="BR1322" s="190"/>
      <c r="BS1322" s="190"/>
      <c r="BT1322" s="190"/>
      <c r="BU1322" s="190"/>
      <c r="BV1322" s="190"/>
      <c r="BW1322" s="190"/>
      <c r="BX1322" s="190"/>
      <c r="BY1322" s="190"/>
      <c r="BZ1322" s="190"/>
      <c r="CA1322" s="190"/>
      <c r="CB1322" s="190"/>
      <c r="CC1322" s="190"/>
      <c r="CD1322" s="190"/>
      <c r="CE1322" s="190"/>
      <c r="CF1322" s="190"/>
      <c r="CG1322" s="190"/>
      <c r="CH1322" s="190"/>
      <c r="CI1322" s="190"/>
      <c r="CJ1322" s="190"/>
      <c r="CK1322" s="190"/>
      <c r="CL1322" s="190"/>
      <c r="CM1322" s="190"/>
      <c r="CN1322" s="190"/>
      <c r="CO1322" s="190"/>
      <c r="CP1322" s="190"/>
      <c r="CQ1322" s="190"/>
      <c r="CR1322" s="190"/>
      <c r="CS1322" s="190"/>
      <c r="CY1322" s="190"/>
      <c r="CZ1322" s="190"/>
      <c r="DA1322" s="190"/>
      <c r="DB1322" s="190"/>
      <c r="DC1322" s="190"/>
      <c r="DD1322" s="190"/>
      <c r="DE1322" s="190"/>
      <c r="DF1322" s="190"/>
      <c r="DG1322" s="190"/>
      <c r="DH1322" s="190"/>
    </row>
    <row r="1323" spans="1:112" s="9" customFormat="1" ht="13.5">
      <c r="A1323" s="190"/>
      <c r="B1323" s="190"/>
      <c r="C1323" s="190"/>
      <c r="D1323" s="190"/>
      <c r="E1323" s="190"/>
      <c r="F1323" s="190"/>
      <c r="G1323" s="190"/>
      <c r="H1323" s="190"/>
      <c r="I1323" s="190"/>
      <c r="J1323" s="190"/>
      <c r="K1323" s="190"/>
      <c r="L1323" s="190"/>
      <c r="M1323" s="190"/>
      <c r="N1323" s="190"/>
      <c r="O1323" s="190"/>
      <c r="P1323" s="190"/>
      <c r="Q1323" s="190"/>
      <c r="R1323" s="190"/>
      <c r="S1323" s="190"/>
      <c r="T1323" s="190"/>
      <c r="U1323" s="190"/>
      <c r="V1323" s="190"/>
      <c r="W1323" s="190"/>
      <c r="X1323" s="190"/>
      <c r="Y1323" s="190"/>
      <c r="Z1323" s="190"/>
      <c r="AA1323" s="190"/>
      <c r="AB1323" s="190"/>
      <c r="AC1323" s="190"/>
      <c r="AD1323" s="190"/>
      <c r="AE1323" s="190"/>
      <c r="AF1323" s="190"/>
      <c r="AG1323" s="190"/>
      <c r="AH1323" s="190"/>
      <c r="AI1323" s="190"/>
      <c r="AJ1323" s="190"/>
      <c r="AK1323" s="190"/>
      <c r="AL1323" s="190"/>
      <c r="AM1323" s="190"/>
      <c r="AN1323" s="190"/>
      <c r="AO1323" s="190"/>
      <c r="AP1323" s="190"/>
      <c r="AQ1323" s="190"/>
      <c r="AR1323" s="190"/>
      <c r="AS1323" s="190"/>
      <c r="AT1323" s="190"/>
      <c r="AU1323" s="190"/>
      <c r="AV1323" s="190"/>
      <c r="AW1323" s="190"/>
      <c r="AX1323" s="190"/>
      <c r="AY1323" s="190"/>
      <c r="AZ1323" s="190"/>
      <c r="BA1323" s="190"/>
      <c r="BB1323" s="190"/>
      <c r="BC1323" s="190"/>
      <c r="BD1323" s="190"/>
      <c r="BE1323" s="190"/>
      <c r="BF1323" s="190"/>
      <c r="BG1323" s="190"/>
      <c r="BH1323" s="190"/>
      <c r="BI1323" s="190"/>
      <c r="BJ1323" s="190"/>
      <c r="BK1323" s="190"/>
      <c r="BL1323" s="190"/>
      <c r="BM1323" s="190"/>
      <c r="BN1323" s="190"/>
      <c r="BO1323" s="190"/>
      <c r="BP1323" s="190"/>
      <c r="BQ1323" s="190"/>
      <c r="BR1323" s="190"/>
      <c r="BS1323" s="190"/>
      <c r="BT1323" s="190"/>
      <c r="BU1323" s="190"/>
      <c r="BV1323" s="190"/>
      <c r="BW1323" s="190"/>
      <c r="BX1323" s="190"/>
      <c r="BY1323" s="190"/>
      <c r="BZ1323" s="190"/>
      <c r="CA1323" s="190"/>
      <c r="CB1323" s="190"/>
      <c r="CC1323" s="190"/>
      <c r="CD1323" s="190"/>
      <c r="CE1323" s="190"/>
      <c r="CF1323" s="190"/>
      <c r="CG1323" s="190"/>
      <c r="CH1323" s="190"/>
      <c r="CI1323" s="190"/>
      <c r="CJ1323" s="190"/>
      <c r="CK1323" s="190"/>
      <c r="CL1323" s="190"/>
      <c r="CM1323" s="190"/>
      <c r="CN1323" s="190"/>
      <c r="CO1323" s="190"/>
      <c r="CP1323" s="190"/>
      <c r="CQ1323" s="190"/>
      <c r="CR1323" s="190"/>
      <c r="CS1323" s="190"/>
      <c r="CY1323" s="190"/>
      <c r="CZ1323" s="190"/>
      <c r="DA1323" s="190"/>
      <c r="DB1323" s="190"/>
      <c r="DC1323" s="190"/>
      <c r="DD1323" s="190"/>
      <c r="DE1323" s="190"/>
      <c r="DF1323" s="190"/>
      <c r="DG1323" s="190"/>
      <c r="DH1323" s="190"/>
    </row>
    <row r="1324" spans="1:112" s="9" customFormat="1" ht="13.5">
      <c r="A1324" s="190"/>
      <c r="B1324" s="190"/>
      <c r="C1324" s="190"/>
      <c r="D1324" s="190"/>
      <c r="E1324" s="190"/>
      <c r="F1324" s="190"/>
      <c r="G1324" s="190"/>
      <c r="H1324" s="190"/>
      <c r="I1324" s="190"/>
      <c r="J1324" s="190"/>
      <c r="K1324" s="190"/>
      <c r="L1324" s="190"/>
      <c r="M1324" s="190"/>
      <c r="N1324" s="190"/>
      <c r="O1324" s="190"/>
      <c r="P1324" s="190"/>
      <c r="Q1324" s="190"/>
      <c r="R1324" s="190"/>
      <c r="S1324" s="190"/>
      <c r="T1324" s="190"/>
      <c r="U1324" s="190"/>
      <c r="V1324" s="190"/>
      <c r="W1324" s="190"/>
      <c r="X1324" s="190"/>
      <c r="Y1324" s="190"/>
      <c r="Z1324" s="190"/>
      <c r="AA1324" s="190"/>
      <c r="AB1324" s="190"/>
      <c r="AC1324" s="190"/>
      <c r="AD1324" s="190"/>
      <c r="AE1324" s="190"/>
      <c r="AF1324" s="190"/>
      <c r="AG1324" s="190"/>
      <c r="AH1324" s="190"/>
      <c r="AI1324" s="190"/>
      <c r="AJ1324" s="190"/>
      <c r="AK1324" s="190"/>
      <c r="AL1324" s="190"/>
      <c r="AM1324" s="190"/>
      <c r="AN1324" s="190"/>
      <c r="AO1324" s="190"/>
      <c r="AP1324" s="190"/>
      <c r="AQ1324" s="190"/>
      <c r="AR1324" s="190"/>
      <c r="AS1324" s="190"/>
      <c r="AT1324" s="190"/>
      <c r="AU1324" s="190"/>
      <c r="AV1324" s="190"/>
      <c r="AW1324" s="190"/>
      <c r="AX1324" s="190"/>
      <c r="AY1324" s="190"/>
      <c r="AZ1324" s="190"/>
      <c r="BA1324" s="190"/>
      <c r="BB1324" s="190"/>
      <c r="BC1324" s="190"/>
      <c r="BD1324" s="190"/>
      <c r="BE1324" s="190"/>
      <c r="BF1324" s="190"/>
      <c r="BG1324" s="190"/>
      <c r="BH1324" s="190"/>
      <c r="BI1324" s="190"/>
      <c r="BJ1324" s="190"/>
      <c r="BK1324" s="190"/>
      <c r="BL1324" s="190"/>
      <c r="BM1324" s="190"/>
      <c r="BN1324" s="190"/>
      <c r="BO1324" s="190"/>
      <c r="BP1324" s="190"/>
      <c r="BQ1324" s="190"/>
      <c r="BR1324" s="190"/>
      <c r="BS1324" s="190"/>
      <c r="BT1324" s="190"/>
      <c r="BU1324" s="190"/>
      <c r="BV1324" s="190"/>
      <c r="BW1324" s="190"/>
      <c r="BX1324" s="190"/>
      <c r="BY1324" s="190"/>
      <c r="BZ1324" s="190"/>
      <c r="CA1324" s="190"/>
      <c r="CB1324" s="190"/>
      <c r="CC1324" s="190"/>
      <c r="CD1324" s="190"/>
      <c r="CE1324" s="190"/>
      <c r="CF1324" s="190"/>
      <c r="CG1324" s="190"/>
      <c r="CH1324" s="190"/>
      <c r="CI1324" s="190"/>
      <c r="CJ1324" s="190"/>
      <c r="CK1324" s="190"/>
      <c r="CL1324" s="190"/>
      <c r="CM1324" s="190"/>
      <c r="CN1324" s="190"/>
      <c r="CO1324" s="190"/>
      <c r="CP1324" s="190"/>
      <c r="CQ1324" s="190"/>
      <c r="CR1324" s="190"/>
      <c r="CS1324" s="190"/>
      <c r="CY1324" s="190"/>
      <c r="CZ1324" s="190"/>
      <c r="DA1324" s="190"/>
      <c r="DB1324" s="190"/>
      <c r="DC1324" s="190"/>
      <c r="DD1324" s="190"/>
      <c r="DE1324" s="190"/>
      <c r="DF1324" s="190"/>
      <c r="DG1324" s="190"/>
      <c r="DH1324" s="190"/>
    </row>
    <row r="1325" spans="1:112" s="9" customFormat="1" ht="13.5">
      <c r="A1325" s="191" t="s">
        <v>607</v>
      </c>
      <c r="B1325" s="191"/>
      <c r="C1325" s="191"/>
      <c r="D1325" s="191"/>
      <c r="E1325" s="191"/>
      <c r="F1325" s="191"/>
      <c r="G1325" s="191"/>
      <c r="H1325" s="191"/>
      <c r="I1325" s="191"/>
      <c r="J1325" s="191"/>
      <c r="K1325" s="191"/>
      <c r="L1325" s="191"/>
      <c r="M1325" s="191"/>
      <c r="N1325" s="191"/>
      <c r="O1325" s="191"/>
      <c r="P1325" s="191"/>
      <c r="Q1325" s="191"/>
      <c r="R1325" s="191"/>
      <c r="S1325" s="191"/>
      <c r="T1325" s="191"/>
      <c r="U1325" s="191"/>
      <c r="V1325" s="191"/>
      <c r="W1325" s="191"/>
      <c r="X1325" s="191"/>
      <c r="Y1325" s="191"/>
      <c r="Z1325" s="191"/>
      <c r="AA1325" s="191"/>
      <c r="AB1325" s="191"/>
      <c r="AC1325" s="191"/>
      <c r="AD1325" s="191"/>
      <c r="AE1325" s="191"/>
      <c r="AF1325" s="191"/>
      <c r="AG1325" s="191"/>
      <c r="AH1325" s="191"/>
      <c r="AI1325" s="191"/>
      <c r="AJ1325" s="191"/>
      <c r="AK1325" s="191"/>
      <c r="AL1325" s="191"/>
      <c r="AM1325" s="191"/>
      <c r="AN1325" s="191"/>
      <c r="AO1325" s="191"/>
      <c r="AP1325" s="27"/>
      <c r="AQ1325" s="27"/>
      <c r="AR1325" s="27"/>
      <c r="AS1325" s="191"/>
      <c r="AT1325" s="191"/>
      <c r="AU1325" s="191"/>
      <c r="AV1325" s="191"/>
      <c r="AW1325" s="191"/>
      <c r="AX1325" s="191"/>
      <c r="AY1325" s="191"/>
      <c r="AZ1325" s="191"/>
      <c r="BA1325" s="191"/>
      <c r="BB1325" s="191"/>
      <c r="BC1325" s="191"/>
      <c r="BD1325" s="191"/>
      <c r="BE1325" s="191"/>
      <c r="BF1325" s="191"/>
      <c r="BG1325" s="191"/>
      <c r="BH1325" s="191"/>
      <c r="BI1325" s="191"/>
      <c r="BJ1325" s="191"/>
      <c r="BK1325" s="191"/>
      <c r="BL1325" s="191"/>
      <c r="BM1325" s="191"/>
      <c r="BN1325" s="191"/>
      <c r="BO1325" s="191"/>
      <c r="BP1325" s="191"/>
      <c r="BQ1325" s="191"/>
      <c r="BR1325" s="191"/>
      <c r="BS1325" s="191"/>
      <c r="BT1325" s="191"/>
      <c r="BU1325" s="191"/>
      <c r="BV1325" s="191"/>
      <c r="BW1325" s="191"/>
      <c r="BX1325" s="191"/>
      <c r="BY1325" s="191"/>
      <c r="BZ1325" s="191"/>
      <c r="CA1325" s="191"/>
      <c r="CB1325" s="191"/>
      <c r="CC1325" s="191"/>
      <c r="CD1325" s="191"/>
      <c r="CE1325" s="191"/>
      <c r="CF1325" s="191"/>
      <c r="CG1325" s="191"/>
      <c r="CH1325" s="191"/>
      <c r="CI1325" s="191"/>
      <c r="CJ1325" s="191"/>
      <c r="CK1325" s="191"/>
      <c r="CL1325" s="191"/>
      <c r="CM1325" s="191"/>
      <c r="CN1325" s="191"/>
      <c r="CO1325" s="191"/>
      <c r="CP1325" s="191"/>
      <c r="CQ1325" s="191"/>
      <c r="CR1325" s="191"/>
      <c r="CS1325" s="191"/>
      <c r="CY1325" s="27"/>
      <c r="CZ1325" s="27"/>
      <c r="DA1325" s="27"/>
      <c r="DB1325" s="190"/>
      <c r="DC1325" s="190"/>
      <c r="DD1325" s="190"/>
      <c r="DE1325" s="190"/>
      <c r="DF1325" s="190"/>
      <c r="DG1325" s="190"/>
      <c r="DH1325" s="190"/>
    </row>
    <row r="1326" spans="1:112" s="9" customFormat="1" ht="13.5">
      <c r="A1326" s="191"/>
      <c r="B1326" s="191"/>
      <c r="C1326" s="191"/>
      <c r="D1326" s="191"/>
      <c r="E1326" s="191"/>
      <c r="F1326" s="191"/>
      <c r="G1326" s="191"/>
      <c r="H1326" s="191"/>
      <c r="I1326" s="191"/>
      <c r="J1326" s="191"/>
      <c r="K1326" s="191"/>
      <c r="L1326" s="191"/>
      <c r="M1326" s="191"/>
      <c r="N1326" s="191"/>
      <c r="O1326" s="191"/>
      <c r="P1326" s="191"/>
      <c r="Q1326" s="191"/>
      <c r="R1326" s="191"/>
      <c r="S1326" s="191"/>
      <c r="T1326" s="191"/>
      <c r="U1326" s="191"/>
      <c r="V1326" s="191"/>
      <c r="W1326" s="191"/>
      <c r="X1326" s="191"/>
      <c r="Y1326" s="191"/>
      <c r="Z1326" s="191"/>
      <c r="AA1326" s="191"/>
      <c r="AB1326" s="191"/>
      <c r="AC1326" s="191"/>
      <c r="AD1326" s="191"/>
      <c r="AE1326" s="191"/>
      <c r="AF1326" s="191"/>
      <c r="AG1326" s="191"/>
      <c r="AH1326" s="191"/>
      <c r="AI1326" s="191"/>
      <c r="AJ1326" s="191"/>
      <c r="AK1326" s="191"/>
      <c r="AL1326" s="191"/>
      <c r="AM1326" s="191"/>
      <c r="AN1326" s="191"/>
      <c r="AO1326" s="191"/>
      <c r="AP1326" s="191"/>
      <c r="AQ1326" s="191"/>
      <c r="AR1326" s="191"/>
      <c r="AS1326" s="191"/>
      <c r="AT1326" s="191"/>
      <c r="AU1326" s="191"/>
      <c r="AV1326" s="191"/>
      <c r="AW1326" s="191"/>
      <c r="AX1326" s="191"/>
      <c r="AY1326" s="191"/>
      <c r="AZ1326" s="191"/>
      <c r="BA1326" s="191"/>
      <c r="BB1326" s="191"/>
      <c r="BC1326" s="191"/>
      <c r="BD1326" s="191"/>
      <c r="BE1326" s="191"/>
      <c r="BF1326" s="191"/>
      <c r="BG1326" s="191"/>
      <c r="BH1326" s="191"/>
      <c r="BI1326" s="191"/>
      <c r="BJ1326" s="191"/>
      <c r="BK1326" s="191"/>
      <c r="BL1326" s="191"/>
      <c r="BM1326" s="191"/>
      <c r="BN1326" s="191"/>
      <c r="BO1326" s="191"/>
      <c r="BP1326" s="191"/>
      <c r="BQ1326" s="191"/>
      <c r="BR1326" s="191"/>
      <c r="BS1326" s="191"/>
      <c r="BT1326" s="191"/>
      <c r="BU1326" s="191"/>
      <c r="BV1326" s="191"/>
      <c r="BW1326" s="191"/>
      <c r="BX1326" s="191"/>
      <c r="BY1326" s="191"/>
      <c r="BZ1326" s="191"/>
      <c r="CA1326" s="191"/>
      <c r="CB1326" s="191"/>
      <c r="CC1326" s="191"/>
      <c r="CD1326" s="191"/>
      <c r="CE1326" s="191"/>
      <c r="CF1326" s="191"/>
      <c r="CG1326" s="191"/>
      <c r="CH1326" s="191"/>
      <c r="CI1326" s="191"/>
      <c r="CJ1326" s="191"/>
      <c r="CK1326" s="191"/>
      <c r="CL1326" s="191"/>
      <c r="CM1326" s="191"/>
      <c r="CN1326" s="191"/>
      <c r="CO1326" s="191"/>
      <c r="CP1326" s="191"/>
      <c r="CQ1326" s="191"/>
      <c r="CR1326" s="191"/>
      <c r="CS1326" s="191"/>
      <c r="CY1326" s="191"/>
      <c r="CZ1326" s="191"/>
      <c r="DA1326" s="191"/>
      <c r="DB1326" s="190"/>
      <c r="DC1326" s="190"/>
      <c r="DD1326" s="190"/>
      <c r="DE1326" s="190"/>
      <c r="DF1326" s="190"/>
      <c r="DG1326" s="190"/>
      <c r="DH1326" s="190"/>
    </row>
    <row r="1327" spans="1:112" s="9" customFormat="1" ht="19.5" customHeight="1">
      <c r="A1327" s="441" t="s">
        <v>118</v>
      </c>
      <c r="B1327" s="547"/>
      <c r="C1327" s="547"/>
      <c r="D1327" s="547"/>
      <c r="E1327" s="547"/>
      <c r="F1327" s="547"/>
      <c r="G1327" s="547"/>
      <c r="H1327" s="547"/>
      <c r="I1327" s="547"/>
      <c r="J1327" s="547"/>
      <c r="K1327" s="547"/>
      <c r="L1327" s="547"/>
      <c r="M1327" s="547"/>
      <c r="N1327" s="547"/>
      <c r="O1327" s="547"/>
      <c r="P1327" s="547"/>
      <c r="Q1327" s="547"/>
      <c r="R1327" s="547"/>
      <c r="S1327" s="547"/>
      <c r="T1327" s="547"/>
      <c r="U1327" s="547"/>
      <c r="V1327" s="547"/>
      <c r="W1327" s="547"/>
      <c r="X1327" s="547"/>
      <c r="Y1327" s="547"/>
      <c r="Z1327" s="547"/>
      <c r="AA1327" s="547"/>
      <c r="AB1327" s="547"/>
      <c r="AC1327" s="547"/>
      <c r="AD1327" s="547"/>
      <c r="AE1327" s="547"/>
      <c r="AF1327" s="547"/>
      <c r="AG1327" s="547"/>
      <c r="AH1327" s="547"/>
      <c r="AI1327" s="547"/>
      <c r="AJ1327" s="547"/>
      <c r="AK1327" s="547"/>
      <c r="AL1327" s="210"/>
      <c r="AM1327" s="210"/>
      <c r="AN1327" s="210"/>
      <c r="AO1327" s="210"/>
      <c r="AP1327" s="210"/>
      <c r="AQ1327" s="210"/>
      <c r="AR1327" s="210"/>
      <c r="AS1327" s="210"/>
      <c r="AT1327" s="210"/>
      <c r="AU1327" s="210"/>
      <c r="AV1327" s="210"/>
      <c r="AW1327" s="210"/>
      <c r="AX1327" s="210"/>
      <c r="AY1327" s="210"/>
      <c r="AZ1327" s="210"/>
      <c r="BA1327" s="210"/>
      <c r="BB1327" s="210"/>
      <c r="BC1327" s="210"/>
      <c r="BD1327" s="210"/>
      <c r="BE1327" s="210"/>
      <c r="BF1327" s="210"/>
      <c r="BG1327" s="210"/>
      <c r="BH1327" s="210"/>
      <c r="BI1327" s="210"/>
      <c r="BJ1327" s="210"/>
      <c r="BK1327" s="210"/>
      <c r="BL1327" s="210"/>
      <c r="BM1327" s="210"/>
      <c r="BN1327" s="210"/>
      <c r="BO1327" s="210"/>
      <c r="BP1327" s="210"/>
      <c r="BQ1327" s="210"/>
      <c r="BR1327" s="210"/>
      <c r="BS1327" s="210"/>
      <c r="BT1327" s="210"/>
      <c r="BU1327" s="210"/>
      <c r="BV1327" s="210"/>
      <c r="BW1327" s="210"/>
      <c r="BX1327" s="210"/>
      <c r="BY1327" s="210"/>
      <c r="BZ1327" s="210"/>
      <c r="CA1327" s="210"/>
      <c r="CB1327" s="210"/>
      <c r="CC1327" s="210"/>
      <c r="CD1327" s="210"/>
      <c r="CE1327" s="210"/>
      <c r="CF1327" s="210"/>
      <c r="CG1327" s="210"/>
      <c r="CH1327" s="210"/>
      <c r="CI1327" s="210"/>
      <c r="CJ1327" s="210"/>
      <c r="CK1327" s="210"/>
      <c r="CL1327" s="210"/>
      <c r="CM1327" s="210"/>
      <c r="CN1327" s="210"/>
      <c r="CO1327" s="210"/>
      <c r="CP1327" s="210"/>
      <c r="CQ1327" s="210"/>
      <c r="CR1327" s="210"/>
      <c r="CS1327" s="210"/>
      <c r="CY1327" s="210"/>
      <c r="CZ1327" s="210"/>
      <c r="DA1327" s="210"/>
      <c r="DB1327" s="210"/>
      <c r="DC1327" s="210"/>
      <c r="DD1327" s="210"/>
      <c r="DE1327" s="210"/>
      <c r="DF1327" s="210"/>
      <c r="DG1327" s="210"/>
      <c r="DH1327" s="210"/>
    </row>
    <row r="1328" spans="1:112" s="9" customFormat="1" ht="19.5" customHeight="1">
      <c r="A1328" s="441" t="s">
        <v>119</v>
      </c>
      <c r="B1328" s="547"/>
      <c r="C1328" s="547"/>
      <c r="D1328" s="547"/>
      <c r="E1328" s="547"/>
      <c r="F1328" s="547"/>
      <c r="G1328" s="547"/>
      <c r="H1328" s="547"/>
      <c r="I1328" s="547"/>
      <c r="J1328" s="547"/>
      <c r="K1328" s="547"/>
      <c r="L1328" s="547"/>
      <c r="M1328" s="547"/>
      <c r="N1328" s="547"/>
      <c r="O1328" s="547"/>
      <c r="P1328" s="547"/>
      <c r="Q1328" s="547"/>
      <c r="R1328" s="547"/>
      <c r="S1328" s="547"/>
      <c r="T1328" s="547"/>
      <c r="U1328" s="547"/>
      <c r="V1328" s="547"/>
      <c r="W1328" s="547"/>
      <c r="X1328" s="547"/>
      <c r="Y1328" s="547"/>
      <c r="Z1328" s="547"/>
      <c r="AA1328" s="547"/>
      <c r="AB1328" s="547"/>
      <c r="AC1328" s="547"/>
      <c r="AD1328" s="547"/>
      <c r="AE1328" s="547"/>
      <c r="AF1328" s="547"/>
      <c r="AG1328" s="547"/>
      <c r="AH1328" s="547"/>
      <c r="AI1328" s="547"/>
      <c r="AJ1328" s="547"/>
      <c r="AK1328" s="547"/>
      <c r="AL1328" s="210"/>
      <c r="AM1328" s="210"/>
      <c r="AN1328" s="210"/>
      <c r="AO1328" s="210"/>
      <c r="AP1328" s="210"/>
      <c r="AQ1328" s="210"/>
      <c r="AR1328" s="210"/>
      <c r="AS1328" s="210"/>
      <c r="AT1328" s="210"/>
      <c r="AU1328" s="210"/>
      <c r="AV1328" s="210"/>
      <c r="AW1328" s="210"/>
      <c r="AX1328" s="210"/>
      <c r="AY1328" s="210"/>
      <c r="AZ1328" s="210"/>
      <c r="BA1328" s="210"/>
      <c r="BB1328" s="210"/>
      <c r="BC1328" s="210"/>
      <c r="BD1328" s="210"/>
      <c r="BE1328" s="210"/>
      <c r="BF1328" s="210"/>
      <c r="BG1328" s="210"/>
      <c r="BH1328" s="210"/>
      <c r="BI1328" s="210"/>
      <c r="BJ1328" s="210"/>
      <c r="BK1328" s="210"/>
      <c r="BL1328" s="210"/>
      <c r="BM1328" s="210"/>
      <c r="BN1328" s="210"/>
      <c r="BO1328" s="210"/>
      <c r="BP1328" s="210"/>
      <c r="BQ1328" s="210"/>
      <c r="BR1328" s="210"/>
      <c r="BS1328" s="210"/>
      <c r="BT1328" s="210"/>
      <c r="BU1328" s="210"/>
      <c r="BV1328" s="210"/>
      <c r="BW1328" s="210"/>
      <c r="BX1328" s="210"/>
      <c r="BY1328" s="210"/>
      <c r="BZ1328" s="210"/>
      <c r="CA1328" s="210"/>
      <c r="CB1328" s="210"/>
      <c r="CC1328" s="210"/>
      <c r="CD1328" s="210"/>
      <c r="CE1328" s="210"/>
      <c r="CF1328" s="210"/>
      <c r="CG1328" s="210"/>
      <c r="CH1328" s="210"/>
      <c r="CI1328" s="210"/>
      <c r="CJ1328" s="210"/>
      <c r="CK1328" s="210"/>
      <c r="CL1328" s="210"/>
      <c r="CM1328" s="210"/>
      <c r="CN1328" s="210"/>
      <c r="CO1328" s="210"/>
      <c r="CP1328" s="210"/>
      <c r="CQ1328" s="210"/>
      <c r="CR1328" s="210"/>
      <c r="CS1328" s="210"/>
      <c r="CY1328" s="210"/>
      <c r="CZ1328" s="210"/>
      <c r="DA1328" s="210"/>
      <c r="DB1328" s="210"/>
      <c r="DC1328" s="210"/>
      <c r="DD1328" s="210"/>
      <c r="DE1328" s="210"/>
      <c r="DF1328" s="210"/>
      <c r="DG1328" s="210"/>
      <c r="DH1328" s="210"/>
    </row>
    <row r="1329" spans="1:112" s="9" customFormat="1" ht="19.5" customHeight="1">
      <c r="A1329" s="441" t="s">
        <v>123</v>
      </c>
      <c r="B1329" s="547"/>
      <c r="C1329" s="547"/>
      <c r="D1329" s="547"/>
      <c r="E1329" s="547"/>
      <c r="F1329" s="547"/>
      <c r="G1329" s="547"/>
      <c r="H1329" s="547"/>
      <c r="I1329" s="547"/>
      <c r="J1329" s="547"/>
      <c r="K1329" s="547"/>
      <c r="L1329" s="547"/>
      <c r="M1329" s="547"/>
      <c r="N1329" s="547"/>
      <c r="O1329" s="547"/>
      <c r="P1329" s="547"/>
      <c r="Q1329" s="547"/>
      <c r="R1329" s="547"/>
      <c r="S1329" s="547"/>
      <c r="T1329" s="547"/>
      <c r="U1329" s="547"/>
      <c r="V1329" s="547"/>
      <c r="W1329" s="547"/>
      <c r="X1329" s="547"/>
      <c r="Y1329" s="547"/>
      <c r="Z1329" s="547"/>
      <c r="AA1329" s="547"/>
      <c r="AB1329" s="547"/>
      <c r="AC1329" s="547"/>
      <c r="AD1329" s="547"/>
      <c r="AE1329" s="547"/>
      <c r="AF1329" s="547"/>
      <c r="AG1329" s="547"/>
      <c r="AH1329" s="547"/>
      <c r="AI1329" s="547"/>
      <c r="AJ1329" s="547"/>
      <c r="AK1329" s="547"/>
      <c r="AL1329" s="210"/>
      <c r="AM1329" s="210"/>
      <c r="AN1329" s="210"/>
      <c r="AO1329" s="210"/>
      <c r="AP1329" s="210"/>
      <c r="AQ1329" s="210"/>
      <c r="AR1329" s="210"/>
      <c r="AS1329" s="210"/>
      <c r="AT1329" s="210"/>
      <c r="AU1329" s="210"/>
      <c r="AV1329" s="210"/>
      <c r="AW1329" s="210"/>
      <c r="AX1329" s="210"/>
      <c r="AY1329" s="210"/>
      <c r="AZ1329" s="210"/>
      <c r="BA1329" s="210"/>
      <c r="BB1329" s="210"/>
      <c r="BC1329" s="210"/>
      <c r="BD1329" s="210"/>
      <c r="BE1329" s="210"/>
      <c r="BF1329" s="210"/>
      <c r="BG1329" s="210"/>
      <c r="BH1329" s="210"/>
      <c r="BI1329" s="210"/>
      <c r="BJ1329" s="210"/>
      <c r="BK1329" s="210"/>
      <c r="BL1329" s="210"/>
      <c r="BM1329" s="210"/>
      <c r="BN1329" s="210"/>
      <c r="BO1329" s="210"/>
      <c r="BP1329" s="210"/>
      <c r="BQ1329" s="210"/>
      <c r="BR1329" s="210"/>
      <c r="BS1329" s="210"/>
      <c r="BT1329" s="210"/>
      <c r="BU1329" s="210"/>
      <c r="BV1329" s="210"/>
      <c r="BW1329" s="210"/>
      <c r="BX1329" s="210"/>
      <c r="BY1329" s="210"/>
      <c r="BZ1329" s="210"/>
      <c r="CA1329" s="210"/>
      <c r="CB1329" s="210"/>
      <c r="CC1329" s="210"/>
      <c r="CD1329" s="210"/>
      <c r="CE1329" s="210"/>
      <c r="CF1329" s="210"/>
      <c r="CG1329" s="210"/>
      <c r="CH1329" s="210"/>
      <c r="CI1329" s="210"/>
      <c r="CJ1329" s="210"/>
      <c r="CK1329" s="210"/>
      <c r="CL1329" s="210"/>
      <c r="CM1329" s="210"/>
      <c r="CN1329" s="210"/>
      <c r="CO1329" s="210"/>
      <c r="CP1329" s="210"/>
      <c r="CQ1329" s="210"/>
      <c r="CR1329" s="210"/>
      <c r="CS1329" s="210"/>
      <c r="CY1329" s="210"/>
      <c r="CZ1329" s="210"/>
      <c r="DA1329" s="210"/>
      <c r="DB1329" s="210"/>
      <c r="DC1329" s="210"/>
      <c r="DD1329" s="210"/>
      <c r="DE1329" s="210"/>
      <c r="DF1329" s="210"/>
      <c r="DG1329" s="210"/>
      <c r="DH1329" s="210"/>
    </row>
    <row r="1330" spans="1:112" s="9" customFormat="1" ht="19.5" customHeight="1">
      <c r="A1330" s="441" t="s">
        <v>128</v>
      </c>
      <c r="B1330" s="547"/>
      <c r="C1330" s="547"/>
      <c r="D1330" s="547"/>
      <c r="E1330" s="547"/>
      <c r="F1330" s="547"/>
      <c r="G1330" s="547"/>
      <c r="H1330" s="547"/>
      <c r="I1330" s="547"/>
      <c r="J1330" s="547"/>
      <c r="K1330" s="547"/>
      <c r="L1330" s="547"/>
      <c r="M1330" s="547"/>
      <c r="N1330" s="547"/>
      <c r="O1330" s="547"/>
      <c r="P1330" s="547"/>
      <c r="Q1330" s="547"/>
      <c r="R1330" s="547"/>
      <c r="S1330" s="547"/>
      <c r="T1330" s="547"/>
      <c r="U1330" s="547"/>
      <c r="V1330" s="547"/>
      <c r="W1330" s="547"/>
      <c r="X1330" s="547"/>
      <c r="Y1330" s="547"/>
      <c r="Z1330" s="547"/>
      <c r="AA1330" s="547"/>
      <c r="AB1330" s="547"/>
      <c r="AC1330" s="547"/>
      <c r="AD1330" s="547"/>
      <c r="AE1330" s="547"/>
      <c r="AF1330" s="547"/>
      <c r="AG1330" s="547"/>
      <c r="AH1330" s="547"/>
      <c r="AI1330" s="547"/>
      <c r="AJ1330" s="547"/>
      <c r="AK1330" s="547"/>
      <c r="AL1330" s="210"/>
      <c r="AM1330" s="210"/>
      <c r="AN1330" s="210"/>
      <c r="AO1330" s="210"/>
      <c r="AP1330" s="210"/>
      <c r="AQ1330" s="210"/>
      <c r="AR1330" s="210"/>
      <c r="AS1330" s="210"/>
      <c r="AT1330" s="210"/>
      <c r="AU1330" s="210"/>
      <c r="AV1330" s="210"/>
      <c r="AW1330" s="210"/>
      <c r="AX1330" s="210"/>
      <c r="AY1330" s="210"/>
      <c r="AZ1330" s="210"/>
      <c r="BA1330" s="210"/>
      <c r="BB1330" s="210"/>
      <c r="BC1330" s="210"/>
      <c r="BD1330" s="210"/>
      <c r="BE1330" s="210"/>
      <c r="BF1330" s="210"/>
      <c r="BG1330" s="210"/>
      <c r="BH1330" s="210"/>
      <c r="BI1330" s="210"/>
      <c r="BJ1330" s="210"/>
      <c r="BK1330" s="210"/>
      <c r="BL1330" s="210"/>
      <c r="BM1330" s="210"/>
      <c r="BN1330" s="210"/>
      <c r="BO1330" s="210"/>
      <c r="BP1330" s="210"/>
      <c r="BQ1330" s="210"/>
      <c r="BR1330" s="210"/>
      <c r="BS1330" s="210"/>
      <c r="BT1330" s="210"/>
      <c r="BU1330" s="210"/>
      <c r="BV1330" s="210"/>
      <c r="BW1330" s="210"/>
      <c r="BX1330" s="210"/>
      <c r="BY1330" s="210"/>
      <c r="BZ1330" s="210"/>
      <c r="CA1330" s="210"/>
      <c r="CB1330" s="210"/>
      <c r="CC1330" s="210"/>
      <c r="CD1330" s="210"/>
      <c r="CE1330" s="210"/>
      <c r="CF1330" s="210"/>
      <c r="CG1330" s="210"/>
      <c r="CH1330" s="210"/>
      <c r="CI1330" s="210"/>
      <c r="CJ1330" s="210"/>
      <c r="CK1330" s="210"/>
      <c r="CL1330" s="210"/>
      <c r="CM1330" s="210"/>
      <c r="CN1330" s="210"/>
      <c r="CO1330" s="210"/>
      <c r="CP1330" s="210"/>
      <c r="CQ1330" s="210"/>
      <c r="CR1330" s="210"/>
      <c r="CS1330" s="210"/>
      <c r="CY1330" s="210"/>
      <c r="CZ1330" s="210"/>
      <c r="DA1330" s="210"/>
      <c r="DB1330" s="210"/>
      <c r="DC1330" s="210"/>
      <c r="DD1330" s="210"/>
      <c r="DE1330" s="210"/>
      <c r="DF1330" s="210"/>
      <c r="DG1330" s="210"/>
      <c r="DH1330" s="210"/>
    </row>
    <row r="1331" spans="1:112" s="9" customFormat="1" ht="19.5" customHeight="1">
      <c r="A1331" s="441" t="s">
        <v>131</v>
      </c>
      <c r="B1331" s="849"/>
      <c r="C1331" s="849"/>
      <c r="D1331" s="849"/>
      <c r="E1331" s="849"/>
      <c r="F1331" s="849"/>
      <c r="G1331" s="849"/>
      <c r="H1331" s="849"/>
      <c r="I1331" s="849"/>
      <c r="J1331" s="849"/>
      <c r="K1331" s="849"/>
      <c r="L1331" s="849"/>
      <c r="M1331" s="849"/>
      <c r="N1331" s="849"/>
      <c r="O1331" s="849"/>
      <c r="P1331" s="849"/>
      <c r="Q1331" s="849"/>
      <c r="R1331" s="849"/>
      <c r="S1331" s="849"/>
      <c r="T1331" s="849"/>
      <c r="U1331" s="849"/>
      <c r="V1331" s="849"/>
      <c r="W1331" s="849"/>
      <c r="X1331" s="849"/>
      <c r="Y1331" s="849"/>
      <c r="Z1331" s="849"/>
      <c r="AA1331" s="849"/>
      <c r="AB1331" s="849"/>
      <c r="AC1331" s="849"/>
      <c r="AD1331" s="849"/>
      <c r="AE1331" s="849"/>
      <c r="AF1331" s="849"/>
      <c r="AG1331" s="849"/>
      <c r="AH1331" s="849"/>
      <c r="AI1331" s="849"/>
      <c r="AJ1331" s="849"/>
      <c r="AK1331" s="849"/>
      <c r="AL1331" s="210"/>
      <c r="AM1331" s="210"/>
      <c r="AN1331" s="210"/>
      <c r="AO1331" s="210"/>
      <c r="AP1331" s="210"/>
      <c r="AQ1331" s="210"/>
      <c r="AR1331" s="210"/>
      <c r="AS1331" s="210"/>
      <c r="AT1331" s="210"/>
      <c r="AU1331" s="210"/>
      <c r="AV1331" s="210"/>
      <c r="AW1331" s="210"/>
      <c r="AX1331" s="210"/>
      <c r="AY1331" s="210"/>
      <c r="AZ1331" s="210"/>
      <c r="BA1331" s="210"/>
      <c r="BB1331" s="210"/>
      <c r="BC1331" s="210"/>
      <c r="BD1331" s="210"/>
      <c r="BE1331" s="210"/>
      <c r="BF1331" s="210"/>
      <c r="BG1331" s="210"/>
      <c r="BH1331" s="210"/>
      <c r="BI1331" s="210"/>
      <c r="BJ1331" s="210"/>
      <c r="BK1331" s="210"/>
      <c r="BL1331" s="210"/>
      <c r="BM1331" s="210"/>
      <c r="BN1331" s="210"/>
      <c r="BO1331" s="210"/>
      <c r="BP1331" s="210"/>
      <c r="BQ1331" s="210"/>
      <c r="BR1331" s="210"/>
      <c r="BS1331" s="210"/>
      <c r="BT1331" s="210"/>
      <c r="BU1331" s="210"/>
      <c r="BV1331" s="210"/>
      <c r="BW1331" s="210"/>
      <c r="BX1331" s="210"/>
      <c r="BY1331" s="210"/>
      <c r="BZ1331" s="210"/>
      <c r="CA1331" s="210"/>
      <c r="CB1331" s="210"/>
      <c r="CC1331" s="210"/>
      <c r="CD1331" s="210"/>
      <c r="CE1331" s="210"/>
      <c r="CF1331" s="210"/>
      <c r="CG1331" s="210"/>
      <c r="CH1331" s="210"/>
      <c r="CI1331" s="210"/>
      <c r="CJ1331" s="210"/>
      <c r="CK1331" s="210"/>
      <c r="CL1331" s="210"/>
      <c r="CM1331" s="210"/>
      <c r="CN1331" s="210"/>
      <c r="CO1331" s="210"/>
      <c r="CP1331" s="210"/>
      <c r="CQ1331" s="210"/>
      <c r="CR1331" s="210"/>
      <c r="CS1331" s="210"/>
      <c r="CY1331" s="210"/>
      <c r="CZ1331" s="210"/>
      <c r="DA1331" s="210"/>
      <c r="DB1331" s="210"/>
      <c r="DC1331" s="210"/>
      <c r="DD1331" s="210"/>
      <c r="DE1331" s="210"/>
      <c r="DF1331" s="210"/>
      <c r="DG1331" s="210"/>
      <c r="DH1331" s="210"/>
    </row>
    <row r="1332" spans="1:112" s="9" customFormat="1" ht="13.5">
      <c r="A1332" s="27"/>
      <c r="B1332" s="27"/>
      <c r="C1332" s="27"/>
      <c r="D1332" s="27"/>
      <c r="E1332" s="27"/>
      <c r="F1332" s="27"/>
      <c r="G1332" s="27"/>
      <c r="H1332" s="27"/>
      <c r="I1332" s="27"/>
      <c r="J1332" s="27"/>
      <c r="K1332" s="27"/>
      <c r="L1332" s="27"/>
      <c r="M1332" s="27"/>
      <c r="N1332" s="27"/>
      <c r="O1332" s="27"/>
      <c r="P1332" s="27"/>
      <c r="Q1332" s="27"/>
      <c r="R1332" s="27"/>
      <c r="S1332" s="27"/>
      <c r="T1332" s="27"/>
      <c r="U1332" s="27"/>
      <c r="V1332" s="27"/>
      <c r="W1332" s="27"/>
      <c r="X1332" s="27"/>
      <c r="Y1332" s="27"/>
      <c r="Z1332" s="27"/>
      <c r="AA1332" s="27"/>
      <c r="AB1332" s="27"/>
      <c r="AC1332" s="27"/>
      <c r="AD1332" s="27"/>
      <c r="AE1332" s="27"/>
      <c r="AF1332" s="27"/>
      <c r="AG1332" s="27"/>
      <c r="AH1332" s="27"/>
      <c r="AI1332" s="27"/>
      <c r="AJ1332" s="27"/>
      <c r="AK1332" s="27"/>
      <c r="AL1332" s="27"/>
      <c r="AM1332" s="27"/>
      <c r="AN1332" s="27"/>
      <c r="AO1332" s="27"/>
      <c r="AP1332" s="27"/>
      <c r="AQ1332" s="27"/>
      <c r="AR1332" s="27"/>
      <c r="AS1332" s="27"/>
      <c r="AT1332" s="27"/>
      <c r="AU1332" s="27"/>
      <c r="AV1332" s="27"/>
      <c r="AW1332" s="27"/>
      <c r="AX1332" s="27"/>
      <c r="AY1332" s="27"/>
      <c r="AZ1332" s="27"/>
      <c r="BA1332" s="27"/>
      <c r="BB1332" s="27"/>
      <c r="BC1332" s="27"/>
      <c r="BD1332" s="27"/>
      <c r="BE1332" s="27"/>
      <c r="BF1332" s="27"/>
      <c r="BG1332" s="27"/>
      <c r="BH1332" s="27"/>
      <c r="BI1332" s="27"/>
      <c r="BJ1332" s="27"/>
      <c r="BK1332" s="27"/>
      <c r="BL1332" s="27"/>
      <c r="BM1332" s="27"/>
      <c r="BN1332" s="27"/>
      <c r="BO1332" s="27"/>
      <c r="BP1332" s="27"/>
      <c r="BQ1332" s="27"/>
      <c r="BR1332" s="27"/>
      <c r="BS1332" s="27"/>
      <c r="BT1332" s="27"/>
      <c r="BU1332" s="27"/>
      <c r="BV1332" s="27"/>
      <c r="BW1332" s="27"/>
      <c r="BX1332" s="27"/>
      <c r="BY1332" s="27"/>
      <c r="BZ1332" s="27"/>
      <c r="CA1332" s="27"/>
      <c r="CB1332" s="27"/>
      <c r="CC1332" s="27"/>
      <c r="CD1332" s="27"/>
      <c r="CE1332" s="27"/>
      <c r="CF1332" s="27"/>
      <c r="CG1332" s="27"/>
      <c r="CH1332" s="27"/>
      <c r="CI1332" s="27"/>
      <c r="CJ1332" s="27"/>
      <c r="CK1332" s="27"/>
      <c r="CL1332" s="27"/>
      <c r="CM1332" s="27"/>
      <c r="CN1332" s="27"/>
      <c r="CO1332" s="27"/>
      <c r="CP1332" s="27"/>
      <c r="CQ1332" s="27"/>
      <c r="CR1332" s="27"/>
      <c r="CS1332" s="27"/>
      <c r="CY1332" s="27"/>
      <c r="CZ1332" s="27"/>
      <c r="DA1332" s="27"/>
      <c r="DB1332" s="190"/>
      <c r="DC1332" s="190"/>
      <c r="DD1332" s="190"/>
      <c r="DE1332" s="190"/>
      <c r="DF1332" s="190"/>
      <c r="DG1332" s="190"/>
      <c r="DH1332" s="190"/>
    </row>
    <row r="1333" spans="1:112" s="9" customFormat="1" ht="13.5">
      <c r="A1333" s="27"/>
      <c r="B1333" s="27"/>
      <c r="C1333" s="27"/>
      <c r="D1333" s="27"/>
      <c r="E1333" s="27"/>
      <c r="F1333" s="27"/>
      <c r="G1333" s="27"/>
      <c r="H1333" s="27"/>
      <c r="I1333" s="27"/>
      <c r="J1333" s="27"/>
      <c r="K1333" s="27"/>
      <c r="L1333" s="27"/>
      <c r="M1333" s="27"/>
      <c r="N1333" s="27"/>
      <c r="O1333" s="27"/>
      <c r="P1333" s="27"/>
      <c r="Q1333" s="27"/>
      <c r="R1333" s="27"/>
      <c r="S1333" s="27"/>
      <c r="T1333" s="27"/>
      <c r="U1333" s="27"/>
      <c r="V1333" s="27"/>
      <c r="W1333" s="27"/>
      <c r="X1333" s="27"/>
      <c r="Y1333" s="27"/>
      <c r="Z1333" s="27"/>
      <c r="AA1333" s="27"/>
      <c r="AB1333" s="27"/>
      <c r="AC1333" s="27"/>
      <c r="AD1333" s="27"/>
      <c r="AE1333" s="27"/>
      <c r="AF1333" s="27"/>
      <c r="AG1333" s="27"/>
      <c r="AH1333" s="27"/>
      <c r="AI1333" s="27"/>
      <c r="AJ1333" s="27"/>
      <c r="AK1333" s="27"/>
      <c r="AL1333" s="27"/>
      <c r="AM1333" s="27"/>
      <c r="AN1333" s="27"/>
      <c r="AO1333" s="27"/>
      <c r="AP1333" s="27"/>
      <c r="AQ1333" s="27"/>
      <c r="AR1333" s="27"/>
      <c r="AS1333" s="27"/>
      <c r="AT1333" s="27"/>
      <c r="AU1333" s="27"/>
      <c r="AV1333" s="27"/>
      <c r="AW1333" s="27"/>
      <c r="AX1333" s="27"/>
      <c r="AY1333" s="27"/>
      <c r="AZ1333" s="27"/>
      <c r="BA1333" s="27"/>
      <c r="BB1333" s="27"/>
      <c r="BC1333" s="27"/>
      <c r="BD1333" s="27"/>
      <c r="BE1333" s="27"/>
      <c r="BF1333" s="27"/>
      <c r="BG1333" s="27"/>
      <c r="BH1333" s="27"/>
      <c r="BI1333" s="27"/>
      <c r="BJ1333" s="27"/>
      <c r="BK1333" s="27"/>
      <c r="BL1333" s="27"/>
      <c r="BM1333" s="27"/>
      <c r="BN1333" s="27"/>
      <c r="BO1333" s="27"/>
      <c r="BP1333" s="27"/>
      <c r="BQ1333" s="27"/>
      <c r="BR1333" s="27"/>
      <c r="BS1333" s="27"/>
      <c r="BT1333" s="27"/>
      <c r="BU1333" s="27"/>
      <c r="BV1333" s="27"/>
      <c r="BW1333" s="27"/>
      <c r="BX1333" s="27"/>
      <c r="BY1333" s="27"/>
      <c r="BZ1333" s="27"/>
      <c r="CA1333" s="27"/>
      <c r="CB1333" s="27"/>
      <c r="CC1333" s="27"/>
      <c r="CD1333" s="27"/>
      <c r="CE1333" s="27"/>
      <c r="CF1333" s="27"/>
      <c r="CG1333" s="27"/>
      <c r="CH1333" s="27"/>
      <c r="CI1333" s="27"/>
      <c r="CJ1333" s="27"/>
      <c r="CK1333" s="27"/>
      <c r="CL1333" s="27"/>
      <c r="CM1333" s="27"/>
      <c r="CN1333" s="27"/>
      <c r="CO1333" s="27"/>
      <c r="CP1333" s="27"/>
      <c r="CQ1333" s="27"/>
      <c r="CR1333" s="27"/>
      <c r="CS1333" s="27"/>
      <c r="CY1333" s="27"/>
      <c r="CZ1333" s="27"/>
      <c r="DA1333" s="27"/>
      <c r="DB1333" s="190"/>
      <c r="DC1333" s="190"/>
      <c r="DD1333" s="190"/>
      <c r="DE1333" s="190"/>
      <c r="DF1333" s="190"/>
      <c r="DG1333" s="190"/>
      <c r="DH1333" s="190"/>
    </row>
    <row r="1334" spans="1:112" s="9" customFormat="1" ht="13.5">
      <c r="A1334" s="27"/>
      <c r="B1334" s="27"/>
      <c r="C1334" s="27"/>
      <c r="D1334" s="27"/>
      <c r="E1334" s="27"/>
      <c r="F1334" s="27"/>
      <c r="G1334" s="27"/>
      <c r="H1334" s="27"/>
      <c r="I1334" s="27"/>
      <c r="J1334" s="27"/>
      <c r="K1334" s="27"/>
      <c r="L1334" s="27"/>
      <c r="M1334" s="27"/>
      <c r="N1334" s="27"/>
      <c r="O1334" s="27"/>
      <c r="P1334" s="27"/>
      <c r="Q1334" s="27"/>
      <c r="R1334" s="27"/>
      <c r="S1334" s="27"/>
      <c r="T1334" s="27"/>
      <c r="U1334" s="27"/>
      <c r="V1334" s="27"/>
      <c r="W1334" s="27"/>
      <c r="X1334" s="27"/>
      <c r="Y1334" s="27"/>
      <c r="Z1334" s="27"/>
      <c r="AA1334" s="27"/>
      <c r="AB1334" s="27"/>
      <c r="AC1334" s="27"/>
      <c r="AH1334" s="27"/>
      <c r="AI1334" s="27"/>
      <c r="AJ1334" s="27"/>
      <c r="AK1334" s="27"/>
      <c r="AL1334" s="27"/>
      <c r="AM1334" s="27"/>
      <c r="AN1334" s="27"/>
      <c r="AO1334" s="27"/>
      <c r="AP1334" s="27"/>
      <c r="AQ1334" s="27"/>
      <c r="AR1334" s="27"/>
      <c r="AS1334" s="27"/>
      <c r="AT1334" s="27"/>
      <c r="AU1334" s="27"/>
      <c r="AV1334" s="27"/>
      <c r="AW1334" s="27"/>
      <c r="AX1334" s="27"/>
      <c r="AY1334" s="27"/>
      <c r="AZ1334" s="27"/>
      <c r="BA1334" s="27"/>
      <c r="BB1334" s="27"/>
      <c r="BC1334" s="27"/>
      <c r="BD1334" s="27"/>
      <c r="BE1334" s="27"/>
      <c r="BF1334" s="27"/>
      <c r="BG1334" s="27"/>
      <c r="BH1334" s="27"/>
      <c r="BI1334" s="27"/>
      <c r="BJ1334" s="27"/>
      <c r="BK1334" s="27"/>
      <c r="BL1334" s="27"/>
      <c r="BM1334" s="27"/>
      <c r="BN1334" s="27"/>
      <c r="BO1334" s="27"/>
      <c r="BP1334" s="27"/>
      <c r="BQ1334" s="27"/>
      <c r="BR1334" s="27"/>
      <c r="BS1334" s="27"/>
      <c r="BT1334" s="27"/>
      <c r="BU1334" s="27"/>
      <c r="BV1334" s="27"/>
      <c r="BW1334" s="27"/>
      <c r="BX1334" s="27"/>
      <c r="BY1334" s="27"/>
      <c r="BZ1334" s="27"/>
      <c r="CA1334" s="27"/>
      <c r="CB1334" s="27"/>
      <c r="CC1334" s="27"/>
      <c r="CD1334" s="27"/>
      <c r="CE1334" s="27"/>
      <c r="CF1334" s="27"/>
      <c r="CG1334" s="27"/>
      <c r="CH1334" s="27"/>
      <c r="CI1334" s="27"/>
      <c r="CJ1334" s="27"/>
      <c r="CK1334" s="27"/>
      <c r="CL1334" s="27"/>
      <c r="CM1334" s="27"/>
      <c r="CN1334" s="27"/>
      <c r="CO1334" s="27"/>
      <c r="CP1334" s="27"/>
      <c r="CQ1334" s="27"/>
      <c r="CR1334" s="27"/>
      <c r="CS1334" s="27"/>
      <c r="CY1334" s="27"/>
      <c r="CZ1334" s="27"/>
      <c r="DA1334" s="27"/>
      <c r="DB1334" s="190"/>
      <c r="DC1334" s="190"/>
      <c r="DD1334" s="190"/>
      <c r="DE1334" s="190"/>
      <c r="DF1334" s="190"/>
      <c r="DG1334" s="190"/>
      <c r="DH1334" s="190"/>
    </row>
    <row r="1335" spans="1:112" s="9" customFormat="1" ht="13.5">
      <c r="A1335" s="190"/>
      <c r="B1335" s="190"/>
      <c r="C1335" s="190"/>
      <c r="D1335" s="190"/>
      <c r="E1335" s="190"/>
      <c r="F1335" s="190"/>
      <c r="G1335" s="190"/>
      <c r="H1335" s="190"/>
      <c r="I1335" s="190"/>
      <c r="J1335" s="190"/>
      <c r="K1335" s="190"/>
      <c r="L1335" s="190"/>
      <c r="M1335" s="190"/>
      <c r="N1335" s="190"/>
      <c r="O1335" s="190"/>
      <c r="P1335" s="190"/>
      <c r="Q1335" s="190"/>
      <c r="R1335" s="190"/>
      <c r="S1335" s="190"/>
      <c r="T1335" s="190"/>
      <c r="U1335" s="190"/>
      <c r="V1335" s="190"/>
      <c r="W1335" s="190"/>
      <c r="X1335" s="190"/>
      <c r="Y1335" s="190"/>
      <c r="Z1335" s="190"/>
      <c r="AA1335" s="190"/>
      <c r="AB1335" s="190"/>
      <c r="AC1335" s="190"/>
      <c r="AD1335" s="190"/>
      <c r="AE1335" s="190"/>
      <c r="AF1335" s="190"/>
      <c r="AG1335" s="190"/>
      <c r="AH1335" s="190"/>
      <c r="AI1335" s="190"/>
      <c r="AJ1335" s="190"/>
      <c r="AK1335" s="190"/>
      <c r="AL1335" s="190"/>
      <c r="AM1335" s="190"/>
      <c r="AN1335" s="190"/>
      <c r="AO1335" s="190"/>
      <c r="AP1335" s="190"/>
      <c r="AQ1335" s="190"/>
      <c r="AR1335" s="190"/>
      <c r="AS1335" s="190"/>
      <c r="AT1335" s="190"/>
      <c r="AU1335" s="190"/>
      <c r="AV1335" s="190"/>
      <c r="AW1335" s="190"/>
      <c r="AX1335" s="190"/>
      <c r="AY1335" s="190"/>
      <c r="AZ1335" s="190"/>
      <c r="BA1335" s="190"/>
      <c r="BB1335" s="190"/>
      <c r="BC1335" s="190"/>
      <c r="BD1335" s="190"/>
      <c r="BE1335" s="190"/>
      <c r="BF1335" s="190"/>
      <c r="BG1335" s="190"/>
      <c r="BH1335" s="190"/>
      <c r="BI1335" s="190"/>
      <c r="BJ1335" s="190"/>
      <c r="BK1335" s="190"/>
      <c r="BL1335" s="190"/>
      <c r="BM1335" s="190"/>
      <c r="BN1335" s="190"/>
      <c r="BO1335" s="190"/>
      <c r="BP1335" s="190"/>
      <c r="BQ1335" s="190"/>
      <c r="BR1335" s="190"/>
      <c r="BS1335" s="190"/>
      <c r="BT1335" s="190"/>
      <c r="BU1335" s="190"/>
      <c r="BV1335" s="190"/>
      <c r="BW1335" s="190"/>
      <c r="BX1335" s="190"/>
      <c r="BY1335" s="190"/>
      <c r="BZ1335" s="190"/>
      <c r="CA1335" s="190"/>
      <c r="CB1335" s="190"/>
      <c r="CC1335" s="190"/>
      <c r="CD1335" s="190"/>
      <c r="CE1335" s="190"/>
      <c r="CF1335" s="190"/>
      <c r="CG1335" s="190"/>
      <c r="CH1335" s="190"/>
      <c r="CI1335" s="190"/>
      <c r="CJ1335" s="190"/>
      <c r="CK1335" s="190"/>
      <c r="CL1335" s="190"/>
      <c r="CM1335" s="190"/>
      <c r="CN1335" s="190"/>
      <c r="CO1335" s="190"/>
      <c r="CP1335" s="190"/>
      <c r="CQ1335" s="190"/>
      <c r="CR1335" s="190"/>
      <c r="CS1335" s="190"/>
      <c r="CY1335" s="190"/>
      <c r="CZ1335" s="190"/>
      <c r="DA1335" s="190"/>
      <c r="DB1335" s="190"/>
      <c r="DC1335" s="190"/>
      <c r="DD1335" s="190"/>
      <c r="DE1335" s="190"/>
      <c r="DF1335" s="190"/>
      <c r="DG1335" s="190"/>
      <c r="DH1335" s="190"/>
    </row>
    <row r="1336" spans="1:112" s="9" customFormat="1" ht="13.5">
      <c r="A1336" s="190"/>
      <c r="B1336" s="190"/>
      <c r="C1336" s="190"/>
      <c r="D1336" s="190"/>
      <c r="E1336" s="190"/>
      <c r="F1336" s="190"/>
      <c r="G1336" s="190"/>
      <c r="H1336" s="190"/>
      <c r="I1336" s="190"/>
      <c r="J1336" s="190"/>
      <c r="K1336" s="190"/>
      <c r="L1336" s="190"/>
      <c r="M1336" s="190"/>
      <c r="N1336" s="190"/>
      <c r="O1336" s="190"/>
      <c r="P1336" s="190"/>
      <c r="Q1336" s="190"/>
      <c r="R1336" s="190"/>
      <c r="S1336" s="190"/>
      <c r="T1336" s="190"/>
      <c r="U1336" s="190"/>
      <c r="V1336" s="190"/>
      <c r="W1336" s="190"/>
      <c r="X1336" s="157" t="s">
        <v>159</v>
      </c>
      <c r="Y1336" s="24"/>
      <c r="Z1336" s="24"/>
      <c r="AA1336" s="24"/>
      <c r="AB1336" s="540"/>
      <c r="AC1336" s="540"/>
      <c r="AD1336" s="540"/>
      <c r="AE1336" s="540"/>
      <c r="AF1336" s="540"/>
      <c r="AG1336" s="540"/>
      <c r="AH1336" s="540"/>
      <c r="AI1336" s="540"/>
      <c r="AJ1336" s="540"/>
      <c r="AK1336" s="190"/>
      <c r="AL1336" s="190"/>
      <c r="AM1336" s="190"/>
      <c r="AN1336" s="190"/>
      <c r="AO1336" s="190"/>
      <c r="AP1336" s="190"/>
      <c r="AQ1336" s="190"/>
      <c r="AR1336" s="190"/>
      <c r="AS1336" s="190"/>
      <c r="AT1336" s="190"/>
      <c r="AU1336" s="190"/>
      <c r="AV1336" s="190"/>
      <c r="AW1336" s="190"/>
      <c r="AX1336" s="190"/>
      <c r="AY1336" s="190"/>
      <c r="AZ1336" s="190"/>
      <c r="BA1336" s="190"/>
      <c r="BB1336" s="190"/>
      <c r="BC1336" s="190"/>
      <c r="BD1336" s="190"/>
      <c r="BE1336" s="190"/>
      <c r="BF1336" s="190"/>
      <c r="BG1336" s="190"/>
      <c r="BH1336" s="190"/>
      <c r="BI1336" s="190"/>
      <c r="BJ1336" s="190"/>
      <c r="BK1336" s="190"/>
      <c r="BL1336" s="190"/>
      <c r="BM1336" s="190"/>
      <c r="BN1336" s="190"/>
      <c r="BO1336" s="190"/>
      <c r="BP1336" s="190"/>
      <c r="BQ1336" s="190"/>
      <c r="BR1336" s="190"/>
      <c r="BS1336" s="190"/>
      <c r="BT1336" s="190"/>
      <c r="BU1336" s="190"/>
      <c r="BV1336" s="190"/>
      <c r="BW1336" s="190"/>
      <c r="BX1336" s="190"/>
      <c r="BY1336" s="190"/>
      <c r="BZ1336" s="190"/>
      <c r="CA1336" s="190"/>
      <c r="CB1336" s="190"/>
      <c r="CC1336" s="190"/>
      <c r="CD1336" s="190"/>
      <c r="CE1336" s="190"/>
      <c r="CF1336" s="190"/>
      <c r="CG1336" s="190"/>
      <c r="CH1336" s="190"/>
      <c r="CI1336" s="190"/>
      <c r="CJ1336" s="190"/>
      <c r="CK1336" s="190"/>
      <c r="CL1336" s="190"/>
      <c r="CM1336" s="190"/>
      <c r="CN1336" s="190"/>
      <c r="CO1336" s="190"/>
      <c r="CP1336" s="190"/>
      <c r="CQ1336" s="190"/>
      <c r="CR1336" s="190"/>
      <c r="CS1336" s="190"/>
      <c r="CY1336" s="190"/>
      <c r="CZ1336" s="190"/>
      <c r="DA1336" s="190"/>
      <c r="DB1336" s="190"/>
      <c r="DC1336" s="190"/>
      <c r="DD1336" s="190"/>
      <c r="DE1336" s="190"/>
      <c r="DF1336" s="190"/>
      <c r="DG1336" s="190"/>
      <c r="DH1336" s="190"/>
    </row>
    <row r="1337" spans="1:23" s="9" customFormat="1" ht="15.75" customHeight="1">
      <c r="A1337" s="190"/>
      <c r="B1337" s="190"/>
      <c r="C1337" s="190"/>
      <c r="D1337" s="190"/>
      <c r="E1337" s="190"/>
      <c r="F1337" s="190"/>
      <c r="G1337" s="190"/>
      <c r="H1337" s="190"/>
      <c r="I1337" s="190"/>
      <c r="J1337" s="190"/>
      <c r="K1337" s="190"/>
      <c r="L1337" s="190"/>
      <c r="M1337" s="190"/>
      <c r="N1337" s="190"/>
      <c r="O1337" s="190"/>
      <c r="P1337" s="27"/>
      <c r="Q1337" s="27"/>
      <c r="R1337" s="27"/>
      <c r="S1337" s="27"/>
      <c r="T1337" s="27"/>
      <c r="U1337" s="27"/>
      <c r="V1337" s="27"/>
      <c r="W1337" s="27"/>
    </row>
    <row r="1338" spans="1:37" s="9" customFormat="1" ht="15.75" customHeight="1">
      <c r="A1338" s="190"/>
      <c r="B1338" s="190"/>
      <c r="C1338" s="190"/>
      <c r="D1338" s="190"/>
      <c r="E1338" s="190"/>
      <c r="F1338" s="190"/>
      <c r="G1338" s="190"/>
      <c r="H1338" s="190"/>
      <c r="I1338" s="190"/>
      <c r="J1338" s="190"/>
      <c r="K1338" s="190"/>
      <c r="L1338" s="190"/>
      <c r="M1338" s="190"/>
      <c r="N1338" s="190"/>
      <c r="O1338" s="190"/>
      <c r="P1338" s="190"/>
      <c r="Q1338" s="190"/>
      <c r="R1338" s="190"/>
      <c r="S1338" s="190"/>
      <c r="T1338" s="190"/>
      <c r="U1338" s="190"/>
      <c r="V1338" s="190"/>
      <c r="W1338" s="190"/>
      <c r="X1338" s="190"/>
      <c r="Y1338" s="190"/>
      <c r="Z1338" s="190"/>
      <c r="AA1338" s="190"/>
      <c r="AB1338" s="190"/>
      <c r="AC1338" s="190"/>
      <c r="AD1338" s="190"/>
      <c r="AE1338" s="190"/>
      <c r="AF1338" s="190"/>
      <c r="AG1338" s="190"/>
      <c r="AH1338" s="190"/>
      <c r="AI1338" s="190"/>
      <c r="AJ1338" s="190"/>
      <c r="AK1338" s="190"/>
    </row>
    <row r="1339" spans="38:112" s="9" customFormat="1" ht="13.5">
      <c r="AL1339" s="190"/>
      <c r="AM1339" s="190"/>
      <c r="AN1339" s="190"/>
      <c r="AO1339" s="190"/>
      <c r="AP1339" s="190"/>
      <c r="AQ1339" s="190"/>
      <c r="AR1339" s="190"/>
      <c r="AS1339" s="190"/>
      <c r="AT1339" s="190"/>
      <c r="AU1339" s="190"/>
      <c r="AV1339" s="190"/>
      <c r="AW1339" s="190"/>
      <c r="AX1339" s="190"/>
      <c r="AY1339" s="190"/>
      <c r="AZ1339" s="190"/>
      <c r="BA1339" s="190"/>
      <c r="BB1339" s="190"/>
      <c r="BC1339" s="190"/>
      <c r="BD1339" s="190"/>
      <c r="BE1339" s="190"/>
      <c r="BF1339" s="190"/>
      <c r="BG1339" s="190"/>
      <c r="BH1339" s="190"/>
      <c r="BI1339" s="190"/>
      <c r="BJ1339" s="190"/>
      <c r="BK1339" s="190"/>
      <c r="BL1339" s="190"/>
      <c r="BM1339" s="190"/>
      <c r="BN1339" s="190"/>
      <c r="BO1339" s="190"/>
      <c r="BP1339" s="190"/>
      <c r="BQ1339" s="190"/>
      <c r="BR1339" s="190"/>
      <c r="BS1339" s="190"/>
      <c r="BT1339" s="190"/>
      <c r="BU1339" s="190"/>
      <c r="BV1339" s="190"/>
      <c r="BW1339" s="190"/>
      <c r="BX1339" s="190"/>
      <c r="BY1339" s="190"/>
      <c r="BZ1339" s="190"/>
      <c r="CA1339" s="190"/>
      <c r="CB1339" s="190"/>
      <c r="CC1339" s="190"/>
      <c r="CD1339" s="190"/>
      <c r="CE1339" s="190"/>
      <c r="CF1339" s="190"/>
      <c r="CG1339" s="190"/>
      <c r="CH1339" s="190"/>
      <c r="CI1339" s="190"/>
      <c r="CJ1339" s="190"/>
      <c r="CK1339" s="190"/>
      <c r="CL1339" s="190"/>
      <c r="CM1339" s="190"/>
      <c r="CN1339" s="190"/>
      <c r="CO1339" s="190"/>
      <c r="CP1339" s="190"/>
      <c r="CQ1339" s="190"/>
      <c r="CR1339" s="190"/>
      <c r="CS1339" s="190"/>
      <c r="CY1339" s="190"/>
      <c r="CZ1339" s="190"/>
      <c r="DA1339" s="190"/>
      <c r="DB1339" s="190"/>
      <c r="DC1339" s="190"/>
      <c r="DD1339" s="190"/>
      <c r="DE1339" s="190"/>
      <c r="DF1339" s="190"/>
      <c r="DG1339" s="190"/>
      <c r="DH1339" s="190"/>
    </row>
    <row r="1340" spans="38:112" s="9" customFormat="1" ht="13.5">
      <c r="AL1340" s="190"/>
      <c r="AM1340" s="190"/>
      <c r="AN1340" s="190"/>
      <c r="AO1340" s="190"/>
      <c r="AP1340" s="190"/>
      <c r="AQ1340" s="190"/>
      <c r="AR1340" s="190"/>
      <c r="AS1340" s="190"/>
      <c r="AT1340" s="190"/>
      <c r="AU1340" s="190"/>
      <c r="AV1340" s="190"/>
      <c r="AW1340" s="190"/>
      <c r="AX1340" s="190"/>
      <c r="AY1340" s="190"/>
      <c r="AZ1340" s="190"/>
      <c r="BA1340" s="190"/>
      <c r="BB1340" s="190"/>
      <c r="BC1340" s="190"/>
      <c r="BD1340" s="190"/>
      <c r="BE1340" s="190"/>
      <c r="BF1340" s="190"/>
      <c r="BG1340" s="190"/>
      <c r="BH1340" s="190"/>
      <c r="BI1340" s="190"/>
      <c r="BJ1340" s="190"/>
      <c r="BK1340" s="190"/>
      <c r="BL1340" s="190"/>
      <c r="BM1340" s="190"/>
      <c r="BN1340" s="190"/>
      <c r="BO1340" s="190"/>
      <c r="BP1340" s="190"/>
      <c r="BQ1340" s="190"/>
      <c r="BR1340" s="190"/>
      <c r="BS1340" s="190"/>
      <c r="BT1340" s="190"/>
      <c r="BU1340" s="190"/>
      <c r="BV1340" s="190"/>
      <c r="BW1340" s="190"/>
      <c r="BX1340" s="190"/>
      <c r="BY1340" s="190"/>
      <c r="BZ1340" s="190"/>
      <c r="CA1340" s="190"/>
      <c r="CB1340" s="190"/>
      <c r="CC1340" s="190"/>
      <c r="CD1340" s="190"/>
      <c r="CE1340" s="190"/>
      <c r="CF1340" s="190"/>
      <c r="CG1340" s="190"/>
      <c r="CH1340" s="190"/>
      <c r="CI1340" s="190"/>
      <c r="CJ1340" s="190"/>
      <c r="CK1340" s="190"/>
      <c r="CL1340" s="190"/>
      <c r="CM1340" s="190"/>
      <c r="CN1340" s="190"/>
      <c r="CO1340" s="190"/>
      <c r="CP1340" s="190"/>
      <c r="CQ1340" s="190"/>
      <c r="CR1340" s="190"/>
      <c r="CS1340" s="190"/>
      <c r="CY1340" s="190"/>
      <c r="CZ1340" s="190"/>
      <c r="DA1340" s="190"/>
      <c r="DB1340" s="190"/>
      <c r="DC1340" s="190"/>
      <c r="DD1340" s="190"/>
      <c r="DE1340" s="190"/>
      <c r="DF1340" s="190"/>
      <c r="DG1340" s="190"/>
      <c r="DH1340" s="190"/>
    </row>
    <row r="1341" spans="1:38" s="9" customFormat="1" ht="13.5">
      <c r="A1341" s="11" t="s">
        <v>610</v>
      </c>
      <c r="C1341" s="11"/>
      <c r="D1341" s="11"/>
      <c r="E1341" s="11"/>
      <c r="F1341" s="593"/>
      <c r="G1341" s="593"/>
      <c r="H1341" s="593"/>
      <c r="I1341" s="593"/>
      <c r="J1341" s="593"/>
      <c r="K1341" s="593"/>
      <c r="L1341" s="593"/>
      <c r="M1341" s="593"/>
      <c r="N1341" s="593"/>
      <c r="O1341" s="593"/>
      <c r="P1341" s="593"/>
      <c r="Q1341" s="593"/>
      <c r="R1341" s="593"/>
      <c r="S1341" s="11"/>
      <c r="T1341" s="11"/>
      <c r="U1341" s="11" t="s">
        <v>611</v>
      </c>
      <c r="V1341" s="11"/>
      <c r="W1341" s="11"/>
      <c r="X1341" s="11"/>
      <c r="Y1341" s="11"/>
      <c r="Z1341" s="11"/>
      <c r="AA1341" s="11"/>
      <c r="AB1341" s="11"/>
      <c r="AC1341" s="593"/>
      <c r="AD1341" s="593"/>
      <c r="AE1341" s="593"/>
      <c r="AF1341" s="593"/>
      <c r="AG1341" s="593"/>
      <c r="AH1341" s="593"/>
      <c r="AI1341" s="593"/>
      <c r="AJ1341" s="593"/>
      <c r="AK1341" s="593"/>
      <c r="AL1341" s="11"/>
    </row>
    <row r="1342" spans="1:38" s="9" customFormat="1" ht="3.75" customHeight="1">
      <c r="A1342" s="11"/>
      <c r="C1342" s="11"/>
      <c r="D1342" s="11"/>
      <c r="E1342" s="11"/>
      <c r="F1342" s="213"/>
      <c r="G1342" s="213"/>
      <c r="H1342" s="213"/>
      <c r="I1342" s="213"/>
      <c r="J1342" s="213"/>
      <c r="K1342" s="213"/>
      <c r="L1342" s="213"/>
      <c r="M1342" s="213"/>
      <c r="N1342" s="213"/>
      <c r="O1342" s="213"/>
      <c r="P1342" s="213"/>
      <c r="Q1342" s="213"/>
      <c r="R1342" s="213"/>
      <c r="S1342" s="11"/>
      <c r="T1342" s="11"/>
      <c r="U1342" s="11"/>
      <c r="V1342" s="11"/>
      <c r="W1342" s="11"/>
      <c r="X1342" s="11"/>
      <c r="Y1342" s="11"/>
      <c r="Z1342" s="11"/>
      <c r="AA1342" s="11"/>
      <c r="AB1342" s="11"/>
      <c r="AC1342" s="213"/>
      <c r="AD1342" s="213"/>
      <c r="AE1342" s="213"/>
      <c r="AF1342" s="213"/>
      <c r="AG1342" s="213"/>
      <c r="AH1342" s="213"/>
      <c r="AI1342" s="213"/>
      <c r="AJ1342" s="213"/>
      <c r="AK1342" s="213"/>
      <c r="AL1342" s="11"/>
    </row>
    <row r="1343" spans="1:38" s="9" customFormat="1" ht="13.5">
      <c r="A1343" s="11" t="s">
        <v>612</v>
      </c>
      <c r="C1343" s="11"/>
      <c r="D1343" s="11"/>
      <c r="E1343" s="11"/>
      <c r="F1343" s="213"/>
      <c r="G1343" s="213"/>
      <c r="H1343" s="593"/>
      <c r="I1343" s="593"/>
      <c r="J1343" s="593"/>
      <c r="K1343" s="593"/>
      <c r="L1343" s="593"/>
      <c r="M1343" s="593"/>
      <c r="N1343" s="593"/>
      <c r="O1343" s="593"/>
      <c r="P1343" s="593"/>
      <c r="Q1343" s="593"/>
      <c r="R1343" s="593"/>
      <c r="S1343" s="11"/>
      <c r="T1343" s="11"/>
      <c r="U1343" s="11" t="s">
        <v>612</v>
      </c>
      <c r="W1343" s="11"/>
      <c r="X1343" s="11"/>
      <c r="Y1343" s="11"/>
      <c r="Z1343" s="213"/>
      <c r="AA1343" s="213"/>
      <c r="AB1343" s="815"/>
      <c r="AC1343" s="815"/>
      <c r="AD1343" s="815"/>
      <c r="AE1343" s="815"/>
      <c r="AF1343" s="815"/>
      <c r="AG1343" s="815"/>
      <c r="AH1343" s="815"/>
      <c r="AI1343" s="815"/>
      <c r="AJ1343" s="815"/>
      <c r="AK1343" s="815"/>
      <c r="AL1343" s="442"/>
    </row>
    <row r="1344" spans="1:38" ht="12.75" customHeight="1">
      <c r="A1344" s="442"/>
      <c r="B1344" s="442"/>
      <c r="C1344" s="442"/>
      <c r="D1344" s="442"/>
      <c r="E1344" s="6"/>
      <c r="F1344" s="443"/>
      <c r="G1344" s="443"/>
      <c r="H1344" s="443"/>
      <c r="I1344" s="443"/>
      <c r="J1344" s="6"/>
      <c r="K1344" s="443"/>
      <c r="L1344" s="443"/>
      <c r="M1344" s="443"/>
      <c r="N1344" s="6"/>
      <c r="O1344" s="443"/>
      <c r="P1344" s="443"/>
      <c r="Q1344" s="443"/>
      <c r="R1344" s="443"/>
      <c r="S1344" s="6"/>
      <c r="T1344" s="442"/>
      <c r="U1344" s="442"/>
      <c r="V1344" s="442"/>
      <c r="W1344" s="442"/>
      <c r="X1344" s="6"/>
      <c r="Y1344" s="443"/>
      <c r="Z1344" s="443"/>
      <c r="AA1344" s="443"/>
      <c r="AB1344" s="443"/>
      <c r="AC1344" s="6"/>
      <c r="AD1344" s="443"/>
      <c r="AE1344" s="443"/>
      <c r="AF1344" s="443"/>
      <c r="AG1344" s="6"/>
      <c r="AH1344" s="443"/>
      <c r="AI1344" s="443"/>
      <c r="AJ1344" s="443"/>
      <c r="AK1344" s="443"/>
      <c r="AL1344" s="6"/>
    </row>
    <row r="1345" spans="1:38" ht="14.25" customHeight="1">
      <c r="A1345" s="648" t="s">
        <v>613</v>
      </c>
      <c r="B1345" s="648"/>
      <c r="C1345" s="648"/>
      <c r="D1345" s="648"/>
      <c r="E1345" s="444"/>
      <c r="F1345" s="809" t="s">
        <v>614</v>
      </c>
      <c r="G1345" s="809"/>
      <c r="H1345" s="809"/>
      <c r="I1345" s="809"/>
      <c r="J1345" s="444"/>
      <c r="K1345" s="809" t="s">
        <v>615</v>
      </c>
      <c r="L1345" s="809"/>
      <c r="M1345" s="809"/>
      <c r="N1345" s="444"/>
      <c r="O1345" s="808" t="s">
        <v>616</v>
      </c>
      <c r="P1345" s="808"/>
      <c r="Q1345" s="808"/>
      <c r="R1345" s="808"/>
      <c r="T1345" s="442"/>
      <c r="U1345" s="648" t="s">
        <v>613</v>
      </c>
      <c r="V1345" s="648"/>
      <c r="W1345" s="648"/>
      <c r="X1345" s="648"/>
      <c r="Y1345" s="444"/>
      <c r="Z1345" s="809" t="s">
        <v>614</v>
      </c>
      <c r="AA1345" s="809"/>
      <c r="AB1345" s="809"/>
      <c r="AC1345" s="809"/>
      <c r="AD1345" s="444"/>
      <c r="AE1345" s="809" t="s">
        <v>615</v>
      </c>
      <c r="AF1345" s="809"/>
      <c r="AG1345" s="809"/>
      <c r="AH1345" s="444"/>
      <c r="AI1345" s="808" t="s">
        <v>616</v>
      </c>
      <c r="AJ1345" s="808"/>
      <c r="AK1345" s="808"/>
      <c r="AL1345" s="808"/>
    </row>
    <row r="1346" spans="1:38" ht="14.25">
      <c r="A1346" s="445"/>
      <c r="B1346" s="445"/>
      <c r="C1346" s="6"/>
      <c r="D1346" s="6"/>
      <c r="E1346" s="446"/>
      <c r="F1346" s="446"/>
      <c r="G1346" s="446"/>
      <c r="H1346" s="446"/>
      <c r="I1346" s="6"/>
      <c r="J1346" s="446"/>
      <c r="K1346" s="446"/>
      <c r="L1346" s="446"/>
      <c r="M1346" s="6"/>
      <c r="N1346" s="446"/>
      <c r="O1346" s="446"/>
      <c r="P1346" s="446"/>
      <c r="Q1346" s="446"/>
      <c r="R1346" s="6"/>
      <c r="T1346" s="445"/>
      <c r="U1346" s="445"/>
      <c r="V1346" s="445"/>
      <c r="W1346" s="6"/>
      <c r="X1346" s="6"/>
      <c r="Y1346" s="446"/>
      <c r="Z1346" s="446"/>
      <c r="AA1346" s="446"/>
      <c r="AB1346" s="446"/>
      <c r="AC1346" s="6"/>
      <c r="AD1346" s="446"/>
      <c r="AE1346" s="446"/>
      <c r="AF1346" s="446"/>
      <c r="AG1346" s="6"/>
      <c r="AH1346" s="446"/>
      <c r="AI1346" s="446"/>
      <c r="AJ1346" s="446"/>
      <c r="AK1346" s="446"/>
      <c r="AL1346" s="6"/>
    </row>
    <row r="1347" spans="1:38" ht="15" customHeight="1">
      <c r="A1347" s="649">
        <v>38169</v>
      </c>
      <c r="B1347" s="650"/>
      <c r="C1347" s="650"/>
      <c r="D1347" s="651"/>
      <c r="E1347" s="447"/>
      <c r="F1347" s="652"/>
      <c r="G1347" s="652"/>
      <c r="H1347" s="652"/>
      <c r="I1347" s="652"/>
      <c r="J1347" s="447"/>
      <c r="K1347" s="652"/>
      <c r="L1347" s="652"/>
      <c r="M1347" s="652"/>
      <c r="N1347" s="447"/>
      <c r="O1347" s="653">
        <f aca="true" t="shared" si="0" ref="O1347:O1358">F1347-K1347</f>
        <v>0</v>
      </c>
      <c r="P1347" s="653"/>
      <c r="Q1347" s="653"/>
      <c r="R1347" s="653"/>
      <c r="T1347" s="448"/>
      <c r="U1347" s="814">
        <v>38169</v>
      </c>
      <c r="V1347" s="814"/>
      <c r="W1347" s="814"/>
      <c r="X1347" s="814"/>
      <c r="Y1347" s="447"/>
      <c r="Z1347" s="652"/>
      <c r="AA1347" s="652"/>
      <c r="AB1347" s="652"/>
      <c r="AC1347" s="652"/>
      <c r="AD1347" s="447"/>
      <c r="AE1347" s="652"/>
      <c r="AF1347" s="652"/>
      <c r="AG1347" s="652"/>
      <c r="AH1347" s="447"/>
      <c r="AI1347" s="653">
        <f aca="true" t="shared" si="1" ref="AI1347:AI1358">Z1347-AE1347</f>
        <v>0</v>
      </c>
      <c r="AJ1347" s="653"/>
      <c r="AK1347" s="653"/>
      <c r="AL1347" s="653"/>
    </row>
    <row r="1348" spans="1:38" ht="15" customHeight="1">
      <c r="A1348" s="649">
        <v>38200</v>
      </c>
      <c r="B1348" s="650"/>
      <c r="C1348" s="650"/>
      <c r="D1348" s="651"/>
      <c r="E1348" s="447"/>
      <c r="F1348" s="652"/>
      <c r="G1348" s="652"/>
      <c r="H1348" s="652"/>
      <c r="I1348" s="652"/>
      <c r="J1348" s="447"/>
      <c r="K1348" s="652"/>
      <c r="L1348" s="652"/>
      <c r="M1348" s="652"/>
      <c r="N1348" s="447"/>
      <c r="O1348" s="653">
        <f t="shared" si="0"/>
        <v>0</v>
      </c>
      <c r="P1348" s="653"/>
      <c r="Q1348" s="653"/>
      <c r="R1348" s="653"/>
      <c r="T1348" s="448"/>
      <c r="U1348" s="814">
        <v>38200</v>
      </c>
      <c r="V1348" s="814"/>
      <c r="W1348" s="814"/>
      <c r="X1348" s="814"/>
      <c r="Y1348" s="447"/>
      <c r="Z1348" s="652"/>
      <c r="AA1348" s="652"/>
      <c r="AB1348" s="652"/>
      <c r="AC1348" s="652"/>
      <c r="AD1348" s="447"/>
      <c r="AE1348" s="652"/>
      <c r="AF1348" s="652"/>
      <c r="AG1348" s="652"/>
      <c r="AH1348" s="447"/>
      <c r="AI1348" s="653">
        <f t="shared" si="1"/>
        <v>0</v>
      </c>
      <c r="AJ1348" s="653"/>
      <c r="AK1348" s="653"/>
      <c r="AL1348" s="653"/>
    </row>
    <row r="1349" spans="1:38" ht="15" customHeight="1">
      <c r="A1349" s="649">
        <v>38231</v>
      </c>
      <c r="B1349" s="650"/>
      <c r="C1349" s="650"/>
      <c r="D1349" s="651"/>
      <c r="E1349" s="447"/>
      <c r="F1349" s="652"/>
      <c r="G1349" s="652"/>
      <c r="H1349" s="652"/>
      <c r="I1349" s="652"/>
      <c r="J1349" s="447"/>
      <c r="K1349" s="652"/>
      <c r="L1349" s="652"/>
      <c r="M1349" s="652"/>
      <c r="N1349" s="447"/>
      <c r="O1349" s="653">
        <f t="shared" si="0"/>
        <v>0</v>
      </c>
      <c r="P1349" s="653"/>
      <c r="Q1349" s="653"/>
      <c r="R1349" s="653"/>
      <c r="T1349" s="448"/>
      <c r="U1349" s="814">
        <v>38231</v>
      </c>
      <c r="V1349" s="814"/>
      <c r="W1349" s="814"/>
      <c r="X1349" s="814"/>
      <c r="Y1349" s="447"/>
      <c r="Z1349" s="652"/>
      <c r="AA1349" s="652"/>
      <c r="AB1349" s="652"/>
      <c r="AC1349" s="652"/>
      <c r="AD1349" s="447"/>
      <c r="AE1349" s="652"/>
      <c r="AF1349" s="652"/>
      <c r="AG1349" s="652"/>
      <c r="AH1349" s="447"/>
      <c r="AI1349" s="653">
        <f t="shared" si="1"/>
        <v>0</v>
      </c>
      <c r="AJ1349" s="653"/>
      <c r="AK1349" s="653"/>
      <c r="AL1349" s="653"/>
    </row>
    <row r="1350" spans="1:38" ht="15" customHeight="1">
      <c r="A1350" s="649">
        <v>38261</v>
      </c>
      <c r="B1350" s="650"/>
      <c r="C1350" s="650"/>
      <c r="D1350" s="651"/>
      <c r="E1350" s="447"/>
      <c r="F1350" s="652"/>
      <c r="G1350" s="652"/>
      <c r="H1350" s="652"/>
      <c r="I1350" s="652"/>
      <c r="J1350" s="447"/>
      <c r="K1350" s="652"/>
      <c r="L1350" s="652"/>
      <c r="M1350" s="652"/>
      <c r="N1350" s="447"/>
      <c r="O1350" s="653">
        <f t="shared" si="0"/>
        <v>0</v>
      </c>
      <c r="P1350" s="653"/>
      <c r="Q1350" s="653"/>
      <c r="R1350" s="653"/>
      <c r="T1350" s="448"/>
      <c r="U1350" s="814">
        <v>38261</v>
      </c>
      <c r="V1350" s="814"/>
      <c r="W1350" s="814"/>
      <c r="X1350" s="814"/>
      <c r="Y1350" s="447"/>
      <c r="Z1350" s="652"/>
      <c r="AA1350" s="652"/>
      <c r="AB1350" s="652"/>
      <c r="AC1350" s="652"/>
      <c r="AD1350" s="447"/>
      <c r="AE1350" s="652"/>
      <c r="AF1350" s="652"/>
      <c r="AG1350" s="652"/>
      <c r="AH1350" s="447"/>
      <c r="AI1350" s="653">
        <f t="shared" si="1"/>
        <v>0</v>
      </c>
      <c r="AJ1350" s="653"/>
      <c r="AK1350" s="653"/>
      <c r="AL1350" s="653"/>
    </row>
    <row r="1351" spans="1:38" ht="15" customHeight="1">
      <c r="A1351" s="649">
        <v>38292</v>
      </c>
      <c r="B1351" s="650"/>
      <c r="C1351" s="650"/>
      <c r="D1351" s="651"/>
      <c r="E1351" s="447"/>
      <c r="F1351" s="652"/>
      <c r="G1351" s="652"/>
      <c r="H1351" s="652"/>
      <c r="I1351" s="652"/>
      <c r="J1351" s="447"/>
      <c r="K1351" s="652"/>
      <c r="L1351" s="652"/>
      <c r="M1351" s="652"/>
      <c r="N1351" s="447"/>
      <c r="O1351" s="653">
        <f t="shared" si="0"/>
        <v>0</v>
      </c>
      <c r="P1351" s="653"/>
      <c r="Q1351" s="653"/>
      <c r="R1351" s="653"/>
      <c r="T1351" s="448"/>
      <c r="U1351" s="814">
        <v>38292</v>
      </c>
      <c r="V1351" s="814"/>
      <c r="W1351" s="814"/>
      <c r="X1351" s="814"/>
      <c r="Y1351" s="447"/>
      <c r="Z1351" s="652"/>
      <c r="AA1351" s="652"/>
      <c r="AB1351" s="652"/>
      <c r="AC1351" s="652"/>
      <c r="AD1351" s="447"/>
      <c r="AE1351" s="652"/>
      <c r="AF1351" s="652"/>
      <c r="AG1351" s="652"/>
      <c r="AH1351" s="447"/>
      <c r="AI1351" s="653">
        <f t="shared" si="1"/>
        <v>0</v>
      </c>
      <c r="AJ1351" s="653"/>
      <c r="AK1351" s="653"/>
      <c r="AL1351" s="653"/>
    </row>
    <row r="1352" spans="1:38" ht="15" customHeight="1">
      <c r="A1352" s="649">
        <v>38322</v>
      </c>
      <c r="B1352" s="650"/>
      <c r="C1352" s="650"/>
      <c r="D1352" s="651"/>
      <c r="E1352" s="447"/>
      <c r="F1352" s="652"/>
      <c r="G1352" s="652"/>
      <c r="H1352" s="652"/>
      <c r="I1352" s="652"/>
      <c r="J1352" s="447"/>
      <c r="K1352" s="652"/>
      <c r="L1352" s="652"/>
      <c r="M1352" s="652"/>
      <c r="N1352" s="447"/>
      <c r="O1352" s="653">
        <f t="shared" si="0"/>
        <v>0</v>
      </c>
      <c r="P1352" s="653"/>
      <c r="Q1352" s="653"/>
      <c r="R1352" s="653"/>
      <c r="T1352" s="448"/>
      <c r="U1352" s="814">
        <v>38322</v>
      </c>
      <c r="V1352" s="814"/>
      <c r="W1352" s="814"/>
      <c r="X1352" s="814"/>
      <c r="Y1352" s="447"/>
      <c r="Z1352" s="652"/>
      <c r="AA1352" s="652"/>
      <c r="AB1352" s="652"/>
      <c r="AC1352" s="652"/>
      <c r="AD1352" s="447"/>
      <c r="AE1352" s="652"/>
      <c r="AF1352" s="652"/>
      <c r="AG1352" s="652"/>
      <c r="AH1352" s="447"/>
      <c r="AI1352" s="653">
        <f t="shared" si="1"/>
        <v>0</v>
      </c>
      <c r="AJ1352" s="653"/>
      <c r="AK1352" s="653"/>
      <c r="AL1352" s="653"/>
    </row>
    <row r="1353" spans="1:38" ht="15" customHeight="1">
      <c r="A1353" s="649">
        <v>38353</v>
      </c>
      <c r="B1353" s="650"/>
      <c r="C1353" s="650"/>
      <c r="D1353" s="651"/>
      <c r="E1353" s="447"/>
      <c r="F1353" s="652"/>
      <c r="G1353" s="652"/>
      <c r="H1353" s="652"/>
      <c r="I1353" s="652"/>
      <c r="J1353" s="447"/>
      <c r="K1353" s="652"/>
      <c r="L1353" s="652"/>
      <c r="M1353" s="652"/>
      <c r="N1353" s="447"/>
      <c r="O1353" s="653">
        <f t="shared" si="0"/>
        <v>0</v>
      </c>
      <c r="P1353" s="653"/>
      <c r="Q1353" s="653"/>
      <c r="R1353" s="653"/>
      <c r="T1353" s="448"/>
      <c r="U1353" s="814">
        <v>38353</v>
      </c>
      <c r="V1353" s="814"/>
      <c r="W1353" s="814"/>
      <c r="X1353" s="814"/>
      <c r="Y1353" s="447"/>
      <c r="Z1353" s="652"/>
      <c r="AA1353" s="652"/>
      <c r="AB1353" s="652"/>
      <c r="AC1353" s="652"/>
      <c r="AD1353" s="447"/>
      <c r="AE1353" s="652"/>
      <c r="AF1353" s="652"/>
      <c r="AG1353" s="652"/>
      <c r="AH1353" s="447"/>
      <c r="AI1353" s="653">
        <f t="shared" si="1"/>
        <v>0</v>
      </c>
      <c r="AJ1353" s="653"/>
      <c r="AK1353" s="653"/>
      <c r="AL1353" s="653"/>
    </row>
    <row r="1354" spans="1:38" ht="15" customHeight="1">
      <c r="A1354" s="649">
        <v>38384</v>
      </c>
      <c r="B1354" s="650"/>
      <c r="C1354" s="650"/>
      <c r="D1354" s="651"/>
      <c r="E1354" s="447"/>
      <c r="F1354" s="652"/>
      <c r="G1354" s="652"/>
      <c r="H1354" s="652"/>
      <c r="I1354" s="652"/>
      <c r="J1354" s="447"/>
      <c r="K1354" s="652"/>
      <c r="L1354" s="652"/>
      <c r="M1354" s="652"/>
      <c r="N1354" s="447"/>
      <c r="O1354" s="653">
        <f t="shared" si="0"/>
        <v>0</v>
      </c>
      <c r="P1354" s="653"/>
      <c r="Q1354" s="653"/>
      <c r="R1354" s="653"/>
      <c r="T1354" s="448"/>
      <c r="U1354" s="814">
        <v>38384</v>
      </c>
      <c r="V1354" s="814"/>
      <c r="W1354" s="814"/>
      <c r="X1354" s="814"/>
      <c r="Y1354" s="447"/>
      <c r="Z1354" s="652"/>
      <c r="AA1354" s="652"/>
      <c r="AB1354" s="652"/>
      <c r="AC1354" s="652"/>
      <c r="AD1354" s="447"/>
      <c r="AE1354" s="652"/>
      <c r="AF1354" s="652"/>
      <c r="AG1354" s="652"/>
      <c r="AH1354" s="447"/>
      <c r="AI1354" s="653">
        <f t="shared" si="1"/>
        <v>0</v>
      </c>
      <c r="AJ1354" s="653"/>
      <c r="AK1354" s="653"/>
      <c r="AL1354" s="653"/>
    </row>
    <row r="1355" spans="1:38" ht="15" customHeight="1">
      <c r="A1355" s="649">
        <v>38412</v>
      </c>
      <c r="B1355" s="650"/>
      <c r="C1355" s="650"/>
      <c r="D1355" s="651"/>
      <c r="E1355" s="447"/>
      <c r="F1355" s="652"/>
      <c r="G1355" s="652"/>
      <c r="H1355" s="652"/>
      <c r="I1355" s="652"/>
      <c r="J1355" s="447"/>
      <c r="K1355" s="652"/>
      <c r="L1355" s="652"/>
      <c r="M1355" s="652"/>
      <c r="N1355" s="447"/>
      <c r="O1355" s="653">
        <f t="shared" si="0"/>
        <v>0</v>
      </c>
      <c r="P1355" s="653"/>
      <c r="Q1355" s="653"/>
      <c r="R1355" s="653"/>
      <c r="T1355" s="448"/>
      <c r="U1355" s="814">
        <v>38412</v>
      </c>
      <c r="V1355" s="814"/>
      <c r="W1355" s="814"/>
      <c r="X1355" s="814"/>
      <c r="Y1355" s="447"/>
      <c r="Z1355" s="652"/>
      <c r="AA1355" s="652"/>
      <c r="AB1355" s="652"/>
      <c r="AC1355" s="652"/>
      <c r="AD1355" s="447"/>
      <c r="AE1355" s="652"/>
      <c r="AF1355" s="652"/>
      <c r="AG1355" s="652"/>
      <c r="AH1355" s="447"/>
      <c r="AI1355" s="653">
        <f t="shared" si="1"/>
        <v>0</v>
      </c>
      <c r="AJ1355" s="653"/>
      <c r="AK1355" s="653"/>
      <c r="AL1355" s="653"/>
    </row>
    <row r="1356" spans="1:38" ht="15" customHeight="1">
      <c r="A1356" s="649">
        <v>38443</v>
      </c>
      <c r="B1356" s="650"/>
      <c r="C1356" s="650"/>
      <c r="D1356" s="651"/>
      <c r="E1356" s="447"/>
      <c r="F1356" s="652"/>
      <c r="G1356" s="652"/>
      <c r="H1356" s="652"/>
      <c r="I1356" s="652"/>
      <c r="J1356" s="447"/>
      <c r="K1356" s="652"/>
      <c r="L1356" s="652"/>
      <c r="M1356" s="652"/>
      <c r="N1356" s="447"/>
      <c r="O1356" s="653">
        <f t="shared" si="0"/>
        <v>0</v>
      </c>
      <c r="P1356" s="653"/>
      <c r="Q1356" s="653"/>
      <c r="R1356" s="653"/>
      <c r="T1356" s="448"/>
      <c r="U1356" s="814">
        <v>38443</v>
      </c>
      <c r="V1356" s="814"/>
      <c r="W1356" s="814"/>
      <c r="X1356" s="814"/>
      <c r="Y1356" s="447"/>
      <c r="Z1356" s="652"/>
      <c r="AA1356" s="652"/>
      <c r="AB1356" s="652"/>
      <c r="AC1356" s="652"/>
      <c r="AD1356" s="447"/>
      <c r="AE1356" s="652"/>
      <c r="AF1356" s="652"/>
      <c r="AG1356" s="652"/>
      <c r="AH1356" s="447"/>
      <c r="AI1356" s="653">
        <f t="shared" si="1"/>
        <v>0</v>
      </c>
      <c r="AJ1356" s="653"/>
      <c r="AK1356" s="653"/>
      <c r="AL1356" s="653"/>
    </row>
    <row r="1357" spans="1:38" ht="15" customHeight="1">
      <c r="A1357" s="649">
        <v>38473</v>
      </c>
      <c r="B1357" s="650"/>
      <c r="C1357" s="650"/>
      <c r="D1357" s="651"/>
      <c r="E1357" s="447"/>
      <c r="F1357" s="652"/>
      <c r="G1357" s="652"/>
      <c r="H1357" s="652"/>
      <c r="I1357" s="652"/>
      <c r="J1357" s="447"/>
      <c r="K1357" s="652"/>
      <c r="L1357" s="652"/>
      <c r="M1357" s="652"/>
      <c r="N1357" s="447"/>
      <c r="O1357" s="653">
        <f t="shared" si="0"/>
        <v>0</v>
      </c>
      <c r="P1357" s="653"/>
      <c r="Q1357" s="653"/>
      <c r="R1357" s="653"/>
      <c r="T1357" s="448"/>
      <c r="U1357" s="814">
        <v>38473</v>
      </c>
      <c r="V1357" s="814"/>
      <c r="W1357" s="814"/>
      <c r="X1357" s="814"/>
      <c r="Y1357" s="447"/>
      <c r="Z1357" s="652"/>
      <c r="AA1357" s="652"/>
      <c r="AB1357" s="652"/>
      <c r="AC1357" s="652"/>
      <c r="AD1357" s="447"/>
      <c r="AE1357" s="652"/>
      <c r="AF1357" s="652"/>
      <c r="AG1357" s="652"/>
      <c r="AH1357" s="447"/>
      <c r="AI1357" s="653">
        <f t="shared" si="1"/>
        <v>0</v>
      </c>
      <c r="AJ1357" s="653"/>
      <c r="AK1357" s="653"/>
      <c r="AL1357" s="653"/>
    </row>
    <row r="1358" spans="1:38" ht="15" customHeight="1">
      <c r="A1358" s="649">
        <v>38504</v>
      </c>
      <c r="B1358" s="650"/>
      <c r="C1358" s="650"/>
      <c r="D1358" s="651"/>
      <c r="E1358" s="447"/>
      <c r="F1358" s="652"/>
      <c r="G1358" s="652"/>
      <c r="H1358" s="652"/>
      <c r="I1358" s="652"/>
      <c r="J1358" s="447"/>
      <c r="K1358" s="652"/>
      <c r="L1358" s="652"/>
      <c r="M1358" s="652"/>
      <c r="N1358" s="447"/>
      <c r="O1358" s="653">
        <f t="shared" si="0"/>
        <v>0</v>
      </c>
      <c r="P1358" s="653"/>
      <c r="Q1358" s="653"/>
      <c r="R1358" s="653"/>
      <c r="T1358" s="448"/>
      <c r="U1358" s="814">
        <v>38504</v>
      </c>
      <c r="V1358" s="814"/>
      <c r="W1358" s="814"/>
      <c r="X1358" s="814"/>
      <c r="Y1358" s="447"/>
      <c r="Z1358" s="652"/>
      <c r="AA1358" s="652"/>
      <c r="AB1358" s="652"/>
      <c r="AC1358" s="652"/>
      <c r="AD1358" s="447"/>
      <c r="AE1358" s="652"/>
      <c r="AF1358" s="652"/>
      <c r="AG1358" s="652"/>
      <c r="AH1358" s="447"/>
      <c r="AI1358" s="653">
        <f t="shared" si="1"/>
        <v>0</v>
      </c>
      <c r="AJ1358" s="653"/>
      <c r="AK1358" s="653"/>
      <c r="AL1358" s="653"/>
    </row>
    <row r="1359" spans="1:38" ht="14.25">
      <c r="A1359" s="6"/>
      <c r="B1359" s="6"/>
      <c r="C1359" s="6"/>
      <c r="D1359" s="6"/>
      <c r="E1359" s="438"/>
      <c r="F1359" s="438"/>
      <c r="G1359" s="438"/>
      <c r="H1359" s="438"/>
      <c r="I1359" s="438"/>
      <c r="J1359" s="438"/>
      <c r="K1359" s="438"/>
      <c r="L1359" s="438"/>
      <c r="M1359" s="438"/>
      <c r="N1359" s="438"/>
      <c r="O1359" s="438"/>
      <c r="P1359" s="438"/>
      <c r="Q1359" s="438"/>
      <c r="R1359" s="6"/>
      <c r="T1359" s="6"/>
      <c r="U1359" s="6"/>
      <c r="V1359" s="6"/>
      <c r="W1359" s="6"/>
      <c r="X1359" s="6"/>
      <c r="Y1359" s="438"/>
      <c r="Z1359" s="438"/>
      <c r="AA1359" s="438"/>
      <c r="AB1359" s="438"/>
      <c r="AC1359" s="438"/>
      <c r="AD1359" s="438"/>
      <c r="AE1359" s="438"/>
      <c r="AF1359" s="438"/>
      <c r="AG1359" s="438"/>
      <c r="AH1359" s="438"/>
      <c r="AI1359" s="438"/>
      <c r="AJ1359" s="438"/>
      <c r="AK1359" s="438"/>
      <c r="AL1359" s="6"/>
    </row>
    <row r="1360" spans="1:38" ht="15" thickBot="1">
      <c r="A1360" s="448"/>
      <c r="B1360" s="448"/>
      <c r="C1360" s="448"/>
      <c r="D1360" s="448"/>
      <c r="E1360" s="447"/>
      <c r="F1360" s="812">
        <f>SUM(F1347:I1358)</f>
        <v>0</v>
      </c>
      <c r="G1360" s="812"/>
      <c r="H1360" s="812"/>
      <c r="I1360" s="812"/>
      <c r="J1360" s="447"/>
      <c r="K1360" s="812">
        <f>SUM(K1347:M1359)</f>
        <v>0</v>
      </c>
      <c r="L1360" s="812"/>
      <c r="M1360" s="812"/>
      <c r="N1360" s="447"/>
      <c r="O1360" s="813">
        <f>F1360-K1360</f>
        <v>0</v>
      </c>
      <c r="P1360" s="813"/>
      <c r="Q1360" s="813"/>
      <c r="R1360" s="813"/>
      <c r="T1360" s="6"/>
      <c r="U1360" s="448"/>
      <c r="V1360" s="448"/>
      <c r="W1360" s="448"/>
      <c r="X1360" s="448"/>
      <c r="Y1360" s="447"/>
      <c r="Z1360" s="812">
        <f>SUM(Z1347:AC1358)</f>
        <v>0</v>
      </c>
      <c r="AA1360" s="812"/>
      <c r="AB1360" s="812"/>
      <c r="AC1360" s="812"/>
      <c r="AD1360" s="447"/>
      <c r="AE1360" s="812">
        <f>SUM(AE1347:AG1359)</f>
        <v>0</v>
      </c>
      <c r="AF1360" s="812"/>
      <c r="AG1360" s="812"/>
      <c r="AH1360" s="447"/>
      <c r="AI1360" s="813">
        <f>Z1360-AE1360</f>
        <v>0</v>
      </c>
      <c r="AJ1360" s="813"/>
      <c r="AK1360" s="813"/>
      <c r="AL1360" s="813"/>
    </row>
    <row r="1361" spans="1:38" ht="15" thickTop="1">
      <c r="A1361" s="448"/>
      <c r="B1361" s="448"/>
      <c r="C1361" s="448"/>
      <c r="D1361" s="448"/>
      <c r="E1361" s="447"/>
      <c r="F1361" s="449"/>
      <c r="G1361" s="449"/>
      <c r="H1361" s="449"/>
      <c r="I1361" s="449"/>
      <c r="J1361" s="447"/>
      <c r="K1361" s="449"/>
      <c r="L1361" s="449"/>
      <c r="M1361" s="449"/>
      <c r="N1361" s="447"/>
      <c r="O1361" s="449"/>
      <c r="P1361" s="449"/>
      <c r="Q1361" s="449"/>
      <c r="R1361" s="449"/>
      <c r="T1361" s="6"/>
      <c r="U1361" s="448"/>
      <c r="V1361" s="448"/>
      <c r="W1361" s="448"/>
      <c r="X1361" s="448"/>
      <c r="Y1361" s="447"/>
      <c r="Z1361" s="449"/>
      <c r="AA1361" s="449"/>
      <c r="AB1361" s="449"/>
      <c r="AC1361" s="449"/>
      <c r="AD1361" s="447"/>
      <c r="AE1361" s="449"/>
      <c r="AF1361" s="449"/>
      <c r="AG1361" s="449"/>
      <c r="AH1361" s="447"/>
      <c r="AI1361" s="449"/>
      <c r="AJ1361" s="449"/>
      <c r="AK1361" s="449"/>
      <c r="AL1361" s="449"/>
    </row>
    <row r="1362" spans="1:38" ht="14.25">
      <c r="A1362" s="448"/>
      <c r="B1362" s="448"/>
      <c r="C1362" s="448"/>
      <c r="D1362" s="448"/>
      <c r="E1362" s="447"/>
      <c r="F1362" s="449"/>
      <c r="G1362" s="449"/>
      <c r="H1362" s="449"/>
      <c r="I1362" s="449"/>
      <c r="J1362" s="447"/>
      <c r="K1362" s="449"/>
      <c r="L1362" s="449"/>
      <c r="M1362" s="449"/>
      <c r="N1362" s="447"/>
      <c r="O1362" s="449"/>
      <c r="P1362" s="449"/>
      <c r="Q1362" s="449"/>
      <c r="R1362" s="449"/>
      <c r="T1362" s="6"/>
      <c r="U1362" s="448"/>
      <c r="V1362" s="448"/>
      <c r="W1362" s="448"/>
      <c r="X1362" s="448"/>
      <c r="Y1362" s="447"/>
      <c r="Z1362" s="449"/>
      <c r="AA1362" s="449"/>
      <c r="AB1362" s="449"/>
      <c r="AC1362" s="449"/>
      <c r="AD1362" s="447"/>
      <c r="AE1362" s="449"/>
      <c r="AF1362" s="449"/>
      <c r="AG1362" s="449"/>
      <c r="AH1362" s="447"/>
      <c r="AI1362" s="449"/>
      <c r="AJ1362" s="449"/>
      <c r="AK1362" s="449"/>
      <c r="AL1362" s="449"/>
    </row>
    <row r="1363" spans="1:38" ht="14.25">
      <c r="A1363" s="11" t="s">
        <v>610</v>
      </c>
      <c r="B1363" s="9"/>
      <c r="C1363" s="11"/>
      <c r="D1363" s="11"/>
      <c r="E1363" s="11"/>
      <c r="F1363" s="593"/>
      <c r="G1363" s="593"/>
      <c r="H1363" s="593"/>
      <c r="I1363" s="593"/>
      <c r="J1363" s="593"/>
      <c r="K1363" s="593"/>
      <c r="L1363" s="593"/>
      <c r="M1363" s="593"/>
      <c r="N1363" s="593"/>
      <c r="O1363" s="593"/>
      <c r="P1363" s="593"/>
      <c r="Q1363" s="593"/>
      <c r="R1363" s="593"/>
      <c r="S1363" s="11"/>
      <c r="T1363" s="11"/>
      <c r="U1363" s="11" t="s">
        <v>611</v>
      </c>
      <c r="V1363" s="11"/>
      <c r="W1363" s="11"/>
      <c r="X1363" s="11"/>
      <c r="Y1363" s="11"/>
      <c r="Z1363" s="11"/>
      <c r="AA1363" s="11"/>
      <c r="AB1363" s="11"/>
      <c r="AC1363" s="593"/>
      <c r="AD1363" s="593"/>
      <c r="AE1363" s="593"/>
      <c r="AF1363" s="593"/>
      <c r="AG1363" s="593"/>
      <c r="AH1363" s="593"/>
      <c r="AI1363" s="593"/>
      <c r="AJ1363" s="593"/>
      <c r="AK1363" s="593"/>
      <c r="AL1363" s="449"/>
    </row>
    <row r="1364" spans="1:38" ht="3.75" customHeight="1">
      <c r="A1364" s="11"/>
      <c r="B1364" s="9"/>
      <c r="C1364" s="11"/>
      <c r="D1364" s="11"/>
      <c r="E1364" s="11"/>
      <c r="F1364" s="213"/>
      <c r="G1364" s="213"/>
      <c r="H1364" s="213"/>
      <c r="I1364" s="213"/>
      <c r="J1364" s="213"/>
      <c r="K1364" s="213"/>
      <c r="L1364" s="213"/>
      <c r="M1364" s="213"/>
      <c r="N1364" s="213"/>
      <c r="O1364" s="213"/>
      <c r="P1364" s="213"/>
      <c r="Q1364" s="213"/>
      <c r="R1364" s="213"/>
      <c r="S1364" s="11"/>
      <c r="T1364" s="11"/>
      <c r="U1364" s="11"/>
      <c r="V1364" s="11"/>
      <c r="W1364" s="11"/>
      <c r="X1364" s="11"/>
      <c r="Y1364" s="11"/>
      <c r="Z1364" s="11"/>
      <c r="AA1364" s="11"/>
      <c r="AB1364" s="11"/>
      <c r="AC1364" s="213"/>
      <c r="AD1364" s="213"/>
      <c r="AE1364" s="213"/>
      <c r="AF1364" s="213"/>
      <c r="AG1364" s="213"/>
      <c r="AH1364" s="213"/>
      <c r="AI1364" s="213"/>
      <c r="AJ1364" s="213"/>
      <c r="AK1364" s="213"/>
      <c r="AL1364" s="6"/>
    </row>
    <row r="1365" spans="1:38" ht="12.75" customHeight="1">
      <c r="A1365" s="11" t="s">
        <v>612</v>
      </c>
      <c r="B1365" s="9"/>
      <c r="C1365" s="11"/>
      <c r="D1365" s="11"/>
      <c r="E1365" s="11"/>
      <c r="F1365" s="213"/>
      <c r="G1365" s="213"/>
      <c r="H1365" s="593"/>
      <c r="I1365" s="593"/>
      <c r="J1365" s="593"/>
      <c r="K1365" s="593"/>
      <c r="L1365" s="593"/>
      <c r="M1365" s="593"/>
      <c r="N1365" s="593"/>
      <c r="O1365" s="593"/>
      <c r="P1365" s="593"/>
      <c r="Q1365" s="593"/>
      <c r="R1365" s="593"/>
      <c r="S1365" s="11"/>
      <c r="T1365" s="11"/>
      <c r="U1365" s="11" t="s">
        <v>612</v>
      </c>
      <c r="V1365" s="9"/>
      <c r="W1365" s="11"/>
      <c r="X1365" s="11"/>
      <c r="Y1365" s="11"/>
      <c r="Z1365" s="213"/>
      <c r="AA1365" s="213"/>
      <c r="AB1365" s="815"/>
      <c r="AC1365" s="815"/>
      <c r="AD1365" s="815"/>
      <c r="AE1365" s="815"/>
      <c r="AF1365" s="815"/>
      <c r="AG1365" s="815"/>
      <c r="AH1365" s="815"/>
      <c r="AI1365" s="815"/>
      <c r="AJ1365" s="815"/>
      <c r="AK1365" s="815"/>
      <c r="AL1365" s="6"/>
    </row>
    <row r="1366" spans="1:38" ht="12.75" customHeight="1">
      <c r="A1366" s="11"/>
      <c r="B1366" s="9"/>
      <c r="C1366" s="11"/>
      <c r="D1366" s="11"/>
      <c r="E1366" s="11"/>
      <c r="F1366" s="213"/>
      <c r="G1366" s="213"/>
      <c r="H1366" s="382"/>
      <c r="I1366" s="382"/>
      <c r="J1366" s="382"/>
      <c r="K1366" s="382"/>
      <c r="L1366" s="382"/>
      <c r="M1366" s="382"/>
      <c r="N1366" s="382"/>
      <c r="O1366" s="382"/>
      <c r="P1366" s="382"/>
      <c r="Q1366" s="382"/>
      <c r="R1366" s="382"/>
      <c r="S1366" s="11"/>
      <c r="T1366" s="11"/>
      <c r="U1366" s="11"/>
      <c r="V1366" s="9"/>
      <c r="W1366" s="11"/>
      <c r="X1366" s="11"/>
      <c r="Y1366" s="11"/>
      <c r="Z1366" s="213"/>
      <c r="AA1366" s="213"/>
      <c r="AB1366" s="450"/>
      <c r="AC1366" s="450"/>
      <c r="AD1366" s="450"/>
      <c r="AE1366" s="450"/>
      <c r="AF1366" s="450"/>
      <c r="AG1366" s="450"/>
      <c r="AH1366" s="450"/>
      <c r="AI1366" s="450"/>
      <c r="AJ1366" s="450"/>
      <c r="AK1366" s="450"/>
      <c r="AL1366" s="6"/>
    </row>
    <row r="1367" spans="1:38" ht="14.25" customHeight="1">
      <c r="A1367" s="648" t="s">
        <v>613</v>
      </c>
      <c r="B1367" s="648"/>
      <c r="C1367" s="648"/>
      <c r="D1367" s="648"/>
      <c r="E1367" s="444"/>
      <c r="F1367" s="809" t="s">
        <v>614</v>
      </c>
      <c r="G1367" s="809"/>
      <c r="H1367" s="809"/>
      <c r="I1367" s="809"/>
      <c r="J1367" s="444"/>
      <c r="K1367" s="809" t="s">
        <v>615</v>
      </c>
      <c r="L1367" s="809"/>
      <c r="M1367" s="809"/>
      <c r="N1367" s="444"/>
      <c r="O1367" s="808" t="s">
        <v>616</v>
      </c>
      <c r="P1367" s="808"/>
      <c r="Q1367" s="808"/>
      <c r="R1367" s="808"/>
      <c r="T1367" s="442"/>
      <c r="U1367" s="648" t="s">
        <v>613</v>
      </c>
      <c r="V1367" s="648"/>
      <c r="W1367" s="648"/>
      <c r="X1367" s="648"/>
      <c r="Y1367" s="444"/>
      <c r="Z1367" s="809" t="s">
        <v>614</v>
      </c>
      <c r="AA1367" s="809"/>
      <c r="AB1367" s="809"/>
      <c r="AC1367" s="809"/>
      <c r="AD1367" s="444"/>
      <c r="AE1367" s="809" t="s">
        <v>615</v>
      </c>
      <c r="AF1367" s="809"/>
      <c r="AG1367" s="809"/>
      <c r="AH1367" s="444"/>
      <c r="AI1367" s="808" t="s">
        <v>616</v>
      </c>
      <c r="AJ1367" s="808"/>
      <c r="AK1367" s="808"/>
      <c r="AL1367" s="808"/>
    </row>
    <row r="1368" spans="1:38" ht="14.25">
      <c r="A1368" s="445"/>
      <c r="B1368" s="445"/>
      <c r="C1368" s="6"/>
      <c r="D1368" s="6"/>
      <c r="E1368" s="446"/>
      <c r="F1368" s="446"/>
      <c r="G1368" s="446"/>
      <c r="H1368" s="446"/>
      <c r="I1368" s="6"/>
      <c r="J1368" s="446"/>
      <c r="K1368" s="446"/>
      <c r="L1368" s="446"/>
      <c r="M1368" s="6"/>
      <c r="N1368" s="446"/>
      <c r="O1368" s="446"/>
      <c r="P1368" s="446"/>
      <c r="Q1368" s="446"/>
      <c r="R1368" s="6"/>
      <c r="T1368" s="445"/>
      <c r="U1368" s="445"/>
      <c r="V1368" s="445"/>
      <c r="W1368" s="6"/>
      <c r="X1368" s="6"/>
      <c r="Y1368" s="446"/>
      <c r="Z1368" s="446"/>
      <c r="AA1368" s="446"/>
      <c r="AB1368" s="446"/>
      <c r="AC1368" s="6"/>
      <c r="AD1368" s="446"/>
      <c r="AE1368" s="446"/>
      <c r="AF1368" s="446"/>
      <c r="AG1368" s="6"/>
      <c r="AH1368" s="446"/>
      <c r="AI1368" s="446"/>
      <c r="AJ1368" s="446"/>
      <c r="AK1368" s="446"/>
      <c r="AL1368" s="6"/>
    </row>
    <row r="1369" spans="1:38" ht="14.25">
      <c r="A1369" s="649">
        <v>38169</v>
      </c>
      <c r="B1369" s="650"/>
      <c r="C1369" s="650"/>
      <c r="D1369" s="651"/>
      <c r="E1369" s="447"/>
      <c r="F1369" s="652"/>
      <c r="G1369" s="652"/>
      <c r="H1369" s="652"/>
      <c r="I1369" s="652"/>
      <c r="J1369" s="447"/>
      <c r="K1369" s="652"/>
      <c r="L1369" s="652"/>
      <c r="M1369" s="652"/>
      <c r="N1369" s="447"/>
      <c r="O1369" s="653">
        <f aca="true" t="shared" si="2" ref="O1369:O1380">F1369-K1369</f>
        <v>0</v>
      </c>
      <c r="P1369" s="653"/>
      <c r="Q1369" s="653"/>
      <c r="R1369" s="653"/>
      <c r="T1369" s="448"/>
      <c r="U1369" s="814">
        <v>38169</v>
      </c>
      <c r="V1369" s="814"/>
      <c r="W1369" s="814"/>
      <c r="X1369" s="814"/>
      <c r="Y1369" s="447"/>
      <c r="Z1369" s="652"/>
      <c r="AA1369" s="652"/>
      <c r="AB1369" s="652"/>
      <c r="AC1369" s="652"/>
      <c r="AD1369" s="447"/>
      <c r="AE1369" s="652"/>
      <c r="AF1369" s="652"/>
      <c r="AG1369" s="652"/>
      <c r="AH1369" s="447"/>
      <c r="AI1369" s="653">
        <f aca="true" t="shared" si="3" ref="AI1369:AI1380">Z1369-AE1369</f>
        <v>0</v>
      </c>
      <c r="AJ1369" s="653"/>
      <c r="AK1369" s="653"/>
      <c r="AL1369" s="653"/>
    </row>
    <row r="1370" spans="1:38" ht="14.25">
      <c r="A1370" s="649">
        <v>38200</v>
      </c>
      <c r="B1370" s="650"/>
      <c r="C1370" s="650"/>
      <c r="D1370" s="651"/>
      <c r="E1370" s="447"/>
      <c r="F1370" s="652"/>
      <c r="G1370" s="652"/>
      <c r="H1370" s="652"/>
      <c r="I1370" s="652"/>
      <c r="J1370" s="447"/>
      <c r="K1370" s="652"/>
      <c r="L1370" s="652"/>
      <c r="M1370" s="652"/>
      <c r="N1370" s="447"/>
      <c r="O1370" s="653">
        <f t="shared" si="2"/>
        <v>0</v>
      </c>
      <c r="P1370" s="653"/>
      <c r="Q1370" s="653"/>
      <c r="R1370" s="653"/>
      <c r="T1370" s="448"/>
      <c r="U1370" s="814">
        <v>38200</v>
      </c>
      <c r="V1370" s="814"/>
      <c r="W1370" s="814"/>
      <c r="X1370" s="814"/>
      <c r="Y1370" s="447"/>
      <c r="Z1370" s="652"/>
      <c r="AA1370" s="652"/>
      <c r="AB1370" s="652"/>
      <c r="AC1370" s="652"/>
      <c r="AD1370" s="447"/>
      <c r="AE1370" s="652"/>
      <c r="AF1370" s="652"/>
      <c r="AG1370" s="652"/>
      <c r="AH1370" s="447"/>
      <c r="AI1370" s="653">
        <f t="shared" si="3"/>
        <v>0</v>
      </c>
      <c r="AJ1370" s="653"/>
      <c r="AK1370" s="653"/>
      <c r="AL1370" s="653"/>
    </row>
    <row r="1371" spans="1:38" ht="14.25">
      <c r="A1371" s="649">
        <v>38231</v>
      </c>
      <c r="B1371" s="650"/>
      <c r="C1371" s="650"/>
      <c r="D1371" s="651"/>
      <c r="E1371" s="447"/>
      <c r="F1371" s="652"/>
      <c r="G1371" s="652"/>
      <c r="H1371" s="652"/>
      <c r="I1371" s="652"/>
      <c r="J1371" s="447"/>
      <c r="K1371" s="652"/>
      <c r="L1371" s="652"/>
      <c r="M1371" s="652"/>
      <c r="N1371" s="447"/>
      <c r="O1371" s="653">
        <f t="shared" si="2"/>
        <v>0</v>
      </c>
      <c r="P1371" s="653"/>
      <c r="Q1371" s="653"/>
      <c r="R1371" s="653"/>
      <c r="T1371" s="448"/>
      <c r="U1371" s="814">
        <v>38231</v>
      </c>
      <c r="V1371" s="814"/>
      <c r="W1371" s="814"/>
      <c r="X1371" s="814"/>
      <c r="Y1371" s="447"/>
      <c r="Z1371" s="652"/>
      <c r="AA1371" s="652"/>
      <c r="AB1371" s="652"/>
      <c r="AC1371" s="652"/>
      <c r="AD1371" s="447"/>
      <c r="AE1371" s="652"/>
      <c r="AF1371" s="652"/>
      <c r="AG1371" s="652"/>
      <c r="AH1371" s="447"/>
      <c r="AI1371" s="653">
        <f t="shared" si="3"/>
        <v>0</v>
      </c>
      <c r="AJ1371" s="653"/>
      <c r="AK1371" s="653"/>
      <c r="AL1371" s="653"/>
    </row>
    <row r="1372" spans="1:38" ht="14.25">
      <c r="A1372" s="649">
        <v>38261</v>
      </c>
      <c r="B1372" s="650"/>
      <c r="C1372" s="650"/>
      <c r="D1372" s="651"/>
      <c r="E1372" s="447"/>
      <c r="F1372" s="652"/>
      <c r="G1372" s="652"/>
      <c r="H1372" s="652"/>
      <c r="I1372" s="652"/>
      <c r="J1372" s="447"/>
      <c r="K1372" s="652"/>
      <c r="L1372" s="652"/>
      <c r="M1372" s="652"/>
      <c r="N1372" s="447"/>
      <c r="O1372" s="653">
        <f t="shared" si="2"/>
        <v>0</v>
      </c>
      <c r="P1372" s="653"/>
      <c r="Q1372" s="653"/>
      <c r="R1372" s="653"/>
      <c r="T1372" s="448"/>
      <c r="U1372" s="814">
        <v>38261</v>
      </c>
      <c r="V1372" s="814"/>
      <c r="W1372" s="814"/>
      <c r="X1372" s="814"/>
      <c r="Y1372" s="447"/>
      <c r="Z1372" s="652"/>
      <c r="AA1372" s="652"/>
      <c r="AB1372" s="652"/>
      <c r="AC1372" s="652"/>
      <c r="AD1372" s="447"/>
      <c r="AE1372" s="652"/>
      <c r="AF1372" s="652"/>
      <c r="AG1372" s="652"/>
      <c r="AH1372" s="447"/>
      <c r="AI1372" s="653">
        <f t="shared" si="3"/>
        <v>0</v>
      </c>
      <c r="AJ1372" s="653"/>
      <c r="AK1372" s="653"/>
      <c r="AL1372" s="653"/>
    </row>
    <row r="1373" spans="1:38" ht="14.25">
      <c r="A1373" s="649">
        <v>38292</v>
      </c>
      <c r="B1373" s="650"/>
      <c r="C1373" s="650"/>
      <c r="D1373" s="651"/>
      <c r="E1373" s="447"/>
      <c r="F1373" s="652"/>
      <c r="G1373" s="652"/>
      <c r="H1373" s="652"/>
      <c r="I1373" s="652"/>
      <c r="J1373" s="447"/>
      <c r="K1373" s="652"/>
      <c r="L1373" s="652"/>
      <c r="M1373" s="652"/>
      <c r="N1373" s="447"/>
      <c r="O1373" s="653">
        <f t="shared" si="2"/>
        <v>0</v>
      </c>
      <c r="P1373" s="653"/>
      <c r="Q1373" s="653"/>
      <c r="R1373" s="653"/>
      <c r="T1373" s="448"/>
      <c r="U1373" s="814">
        <v>38292</v>
      </c>
      <c r="V1373" s="814"/>
      <c r="W1373" s="814"/>
      <c r="X1373" s="814"/>
      <c r="Y1373" s="447"/>
      <c r="Z1373" s="652"/>
      <c r="AA1373" s="652"/>
      <c r="AB1373" s="652"/>
      <c r="AC1373" s="652"/>
      <c r="AD1373" s="447"/>
      <c r="AE1373" s="652"/>
      <c r="AF1373" s="652"/>
      <c r="AG1373" s="652"/>
      <c r="AH1373" s="447"/>
      <c r="AI1373" s="653">
        <f t="shared" si="3"/>
        <v>0</v>
      </c>
      <c r="AJ1373" s="653"/>
      <c r="AK1373" s="653"/>
      <c r="AL1373" s="653"/>
    </row>
    <row r="1374" spans="1:38" ht="14.25">
      <c r="A1374" s="649">
        <v>38322</v>
      </c>
      <c r="B1374" s="650"/>
      <c r="C1374" s="650"/>
      <c r="D1374" s="651"/>
      <c r="E1374" s="447"/>
      <c r="F1374" s="652"/>
      <c r="G1374" s="652"/>
      <c r="H1374" s="652"/>
      <c r="I1374" s="652"/>
      <c r="J1374" s="447"/>
      <c r="K1374" s="652"/>
      <c r="L1374" s="652"/>
      <c r="M1374" s="652"/>
      <c r="N1374" s="447"/>
      <c r="O1374" s="653">
        <f t="shared" si="2"/>
        <v>0</v>
      </c>
      <c r="P1374" s="653"/>
      <c r="Q1374" s="653"/>
      <c r="R1374" s="653"/>
      <c r="T1374" s="448"/>
      <c r="U1374" s="814">
        <v>38322</v>
      </c>
      <c r="V1374" s="814"/>
      <c r="W1374" s="814"/>
      <c r="X1374" s="814"/>
      <c r="Y1374" s="447"/>
      <c r="Z1374" s="652"/>
      <c r="AA1374" s="652"/>
      <c r="AB1374" s="652"/>
      <c r="AC1374" s="652"/>
      <c r="AD1374" s="447"/>
      <c r="AE1374" s="652"/>
      <c r="AF1374" s="652"/>
      <c r="AG1374" s="652"/>
      <c r="AH1374" s="447"/>
      <c r="AI1374" s="653">
        <f t="shared" si="3"/>
        <v>0</v>
      </c>
      <c r="AJ1374" s="653"/>
      <c r="AK1374" s="653"/>
      <c r="AL1374" s="653"/>
    </row>
    <row r="1375" spans="1:38" ht="14.25">
      <c r="A1375" s="649">
        <v>38353</v>
      </c>
      <c r="B1375" s="650"/>
      <c r="C1375" s="650"/>
      <c r="D1375" s="651"/>
      <c r="E1375" s="447"/>
      <c r="F1375" s="652"/>
      <c r="G1375" s="652"/>
      <c r="H1375" s="652"/>
      <c r="I1375" s="652"/>
      <c r="J1375" s="447"/>
      <c r="K1375" s="652"/>
      <c r="L1375" s="652"/>
      <c r="M1375" s="652"/>
      <c r="N1375" s="447"/>
      <c r="O1375" s="653">
        <f t="shared" si="2"/>
        <v>0</v>
      </c>
      <c r="P1375" s="653"/>
      <c r="Q1375" s="653"/>
      <c r="R1375" s="653"/>
      <c r="T1375" s="448"/>
      <c r="U1375" s="814">
        <v>38353</v>
      </c>
      <c r="V1375" s="814"/>
      <c r="W1375" s="814"/>
      <c r="X1375" s="814"/>
      <c r="Y1375" s="447"/>
      <c r="Z1375" s="652"/>
      <c r="AA1375" s="652"/>
      <c r="AB1375" s="652"/>
      <c r="AC1375" s="652"/>
      <c r="AD1375" s="447"/>
      <c r="AE1375" s="652"/>
      <c r="AF1375" s="652"/>
      <c r="AG1375" s="652"/>
      <c r="AH1375" s="447"/>
      <c r="AI1375" s="653">
        <f t="shared" si="3"/>
        <v>0</v>
      </c>
      <c r="AJ1375" s="653"/>
      <c r="AK1375" s="653"/>
      <c r="AL1375" s="653"/>
    </row>
    <row r="1376" spans="1:38" ht="14.25">
      <c r="A1376" s="649">
        <v>38384</v>
      </c>
      <c r="B1376" s="650"/>
      <c r="C1376" s="650"/>
      <c r="D1376" s="651"/>
      <c r="E1376" s="447"/>
      <c r="F1376" s="652"/>
      <c r="G1376" s="652"/>
      <c r="H1376" s="652"/>
      <c r="I1376" s="652"/>
      <c r="J1376" s="447"/>
      <c r="K1376" s="652"/>
      <c r="L1376" s="652"/>
      <c r="M1376" s="652"/>
      <c r="N1376" s="447"/>
      <c r="O1376" s="653">
        <f t="shared" si="2"/>
        <v>0</v>
      </c>
      <c r="P1376" s="653"/>
      <c r="Q1376" s="653"/>
      <c r="R1376" s="653"/>
      <c r="T1376" s="448"/>
      <c r="U1376" s="814">
        <v>38384</v>
      </c>
      <c r="V1376" s="814"/>
      <c r="W1376" s="814"/>
      <c r="X1376" s="814"/>
      <c r="Y1376" s="447"/>
      <c r="Z1376" s="652"/>
      <c r="AA1376" s="652"/>
      <c r="AB1376" s="652"/>
      <c r="AC1376" s="652"/>
      <c r="AD1376" s="447"/>
      <c r="AE1376" s="652"/>
      <c r="AF1376" s="652"/>
      <c r="AG1376" s="652"/>
      <c r="AH1376" s="447"/>
      <c r="AI1376" s="653">
        <f t="shared" si="3"/>
        <v>0</v>
      </c>
      <c r="AJ1376" s="653"/>
      <c r="AK1376" s="653"/>
      <c r="AL1376" s="653"/>
    </row>
    <row r="1377" spans="1:38" ht="14.25">
      <c r="A1377" s="649">
        <v>38412</v>
      </c>
      <c r="B1377" s="650"/>
      <c r="C1377" s="650"/>
      <c r="D1377" s="651"/>
      <c r="E1377" s="447"/>
      <c r="F1377" s="652"/>
      <c r="G1377" s="652"/>
      <c r="H1377" s="652"/>
      <c r="I1377" s="652"/>
      <c r="J1377" s="447"/>
      <c r="K1377" s="652"/>
      <c r="L1377" s="652"/>
      <c r="M1377" s="652"/>
      <c r="N1377" s="447"/>
      <c r="O1377" s="653">
        <f t="shared" si="2"/>
        <v>0</v>
      </c>
      <c r="P1377" s="653"/>
      <c r="Q1377" s="653"/>
      <c r="R1377" s="653"/>
      <c r="T1377" s="448"/>
      <c r="U1377" s="814">
        <v>38412</v>
      </c>
      <c r="V1377" s="814"/>
      <c r="W1377" s="814"/>
      <c r="X1377" s="814"/>
      <c r="Y1377" s="447"/>
      <c r="Z1377" s="652"/>
      <c r="AA1377" s="652"/>
      <c r="AB1377" s="652"/>
      <c r="AC1377" s="652"/>
      <c r="AD1377" s="447"/>
      <c r="AE1377" s="652"/>
      <c r="AF1377" s="652"/>
      <c r="AG1377" s="652"/>
      <c r="AH1377" s="447"/>
      <c r="AI1377" s="653">
        <f t="shared" si="3"/>
        <v>0</v>
      </c>
      <c r="AJ1377" s="653"/>
      <c r="AK1377" s="653"/>
      <c r="AL1377" s="653"/>
    </row>
    <row r="1378" spans="1:38" ht="14.25">
      <c r="A1378" s="649">
        <v>38443</v>
      </c>
      <c r="B1378" s="650"/>
      <c r="C1378" s="650"/>
      <c r="D1378" s="651"/>
      <c r="E1378" s="447"/>
      <c r="F1378" s="652"/>
      <c r="G1378" s="652"/>
      <c r="H1378" s="652"/>
      <c r="I1378" s="652"/>
      <c r="J1378" s="447"/>
      <c r="K1378" s="652"/>
      <c r="L1378" s="652"/>
      <c r="M1378" s="652"/>
      <c r="N1378" s="447"/>
      <c r="O1378" s="653">
        <f t="shared" si="2"/>
        <v>0</v>
      </c>
      <c r="P1378" s="653"/>
      <c r="Q1378" s="653"/>
      <c r="R1378" s="653"/>
      <c r="T1378" s="448"/>
      <c r="U1378" s="814">
        <v>38443</v>
      </c>
      <c r="V1378" s="814"/>
      <c r="W1378" s="814"/>
      <c r="X1378" s="814"/>
      <c r="Y1378" s="447"/>
      <c r="Z1378" s="652"/>
      <c r="AA1378" s="652"/>
      <c r="AB1378" s="652"/>
      <c r="AC1378" s="652"/>
      <c r="AD1378" s="447"/>
      <c r="AE1378" s="652"/>
      <c r="AF1378" s="652"/>
      <c r="AG1378" s="652"/>
      <c r="AH1378" s="447"/>
      <c r="AI1378" s="653">
        <f t="shared" si="3"/>
        <v>0</v>
      </c>
      <c r="AJ1378" s="653"/>
      <c r="AK1378" s="653"/>
      <c r="AL1378" s="653"/>
    </row>
    <row r="1379" spans="1:38" ht="14.25">
      <c r="A1379" s="649">
        <v>38473</v>
      </c>
      <c r="B1379" s="650"/>
      <c r="C1379" s="650"/>
      <c r="D1379" s="651"/>
      <c r="E1379" s="447"/>
      <c r="F1379" s="652"/>
      <c r="G1379" s="652"/>
      <c r="H1379" s="652"/>
      <c r="I1379" s="652"/>
      <c r="J1379" s="447"/>
      <c r="K1379" s="652"/>
      <c r="L1379" s="652"/>
      <c r="M1379" s="652"/>
      <c r="N1379" s="447"/>
      <c r="O1379" s="653">
        <f t="shared" si="2"/>
        <v>0</v>
      </c>
      <c r="P1379" s="653"/>
      <c r="Q1379" s="653"/>
      <c r="R1379" s="653"/>
      <c r="T1379" s="448"/>
      <c r="U1379" s="814">
        <v>38473</v>
      </c>
      <c r="V1379" s="814"/>
      <c r="W1379" s="814"/>
      <c r="X1379" s="814"/>
      <c r="Y1379" s="447"/>
      <c r="Z1379" s="652"/>
      <c r="AA1379" s="652"/>
      <c r="AB1379" s="652"/>
      <c r="AC1379" s="652"/>
      <c r="AD1379" s="447"/>
      <c r="AE1379" s="652"/>
      <c r="AF1379" s="652"/>
      <c r="AG1379" s="652"/>
      <c r="AH1379" s="447"/>
      <c r="AI1379" s="653">
        <f t="shared" si="3"/>
        <v>0</v>
      </c>
      <c r="AJ1379" s="653"/>
      <c r="AK1379" s="653"/>
      <c r="AL1379" s="653"/>
    </row>
    <row r="1380" spans="1:38" ht="14.25">
      <c r="A1380" s="649">
        <v>38504</v>
      </c>
      <c r="B1380" s="650"/>
      <c r="C1380" s="650"/>
      <c r="D1380" s="651"/>
      <c r="E1380" s="447"/>
      <c r="F1380" s="652"/>
      <c r="G1380" s="652"/>
      <c r="H1380" s="652"/>
      <c r="I1380" s="652"/>
      <c r="J1380" s="447"/>
      <c r="K1380" s="652"/>
      <c r="L1380" s="652"/>
      <c r="M1380" s="652"/>
      <c r="N1380" s="447"/>
      <c r="O1380" s="653">
        <f t="shared" si="2"/>
        <v>0</v>
      </c>
      <c r="P1380" s="653"/>
      <c r="Q1380" s="653"/>
      <c r="R1380" s="653"/>
      <c r="T1380" s="448"/>
      <c r="U1380" s="814">
        <v>38504</v>
      </c>
      <c r="V1380" s="814"/>
      <c r="W1380" s="814"/>
      <c r="X1380" s="814"/>
      <c r="Y1380" s="447"/>
      <c r="Z1380" s="652"/>
      <c r="AA1380" s="652"/>
      <c r="AB1380" s="652"/>
      <c r="AC1380" s="652"/>
      <c r="AD1380" s="447"/>
      <c r="AE1380" s="652"/>
      <c r="AF1380" s="652"/>
      <c r="AG1380" s="652"/>
      <c r="AH1380" s="447"/>
      <c r="AI1380" s="653">
        <f t="shared" si="3"/>
        <v>0</v>
      </c>
      <c r="AJ1380" s="653"/>
      <c r="AK1380" s="653"/>
      <c r="AL1380" s="653"/>
    </row>
    <row r="1381" spans="1:38" ht="14.25">
      <c r="A1381" s="6"/>
      <c r="B1381" s="6"/>
      <c r="C1381" s="6"/>
      <c r="D1381" s="6"/>
      <c r="E1381" s="438"/>
      <c r="F1381" s="438"/>
      <c r="G1381" s="438"/>
      <c r="H1381" s="438"/>
      <c r="I1381" s="438"/>
      <c r="J1381" s="438"/>
      <c r="K1381" s="438"/>
      <c r="L1381" s="438"/>
      <c r="M1381" s="438"/>
      <c r="N1381" s="438"/>
      <c r="O1381" s="438"/>
      <c r="P1381" s="438"/>
      <c r="Q1381" s="438"/>
      <c r="R1381" s="6"/>
      <c r="T1381" s="6"/>
      <c r="U1381" s="6"/>
      <c r="V1381" s="6"/>
      <c r="W1381" s="6"/>
      <c r="X1381" s="6"/>
      <c r="Y1381" s="438"/>
      <c r="Z1381" s="438"/>
      <c r="AA1381" s="438"/>
      <c r="AB1381" s="438"/>
      <c r="AC1381" s="438"/>
      <c r="AD1381" s="438"/>
      <c r="AE1381" s="438"/>
      <c r="AF1381" s="438"/>
      <c r="AG1381" s="438"/>
      <c r="AH1381" s="438"/>
      <c r="AI1381" s="438"/>
      <c r="AJ1381" s="438"/>
      <c r="AK1381" s="438"/>
      <c r="AL1381" s="6"/>
    </row>
    <row r="1382" spans="1:38" ht="15" thickBot="1">
      <c r="A1382" s="448"/>
      <c r="B1382" s="448"/>
      <c r="C1382" s="448"/>
      <c r="D1382" s="448"/>
      <c r="E1382" s="447"/>
      <c r="F1382" s="812">
        <f>SUM(F1369:I1380)</f>
        <v>0</v>
      </c>
      <c r="G1382" s="812"/>
      <c r="H1382" s="812"/>
      <c r="I1382" s="812"/>
      <c r="J1382" s="447"/>
      <c r="K1382" s="812">
        <f>SUM(K1369:M1381)</f>
        <v>0</v>
      </c>
      <c r="L1382" s="812"/>
      <c r="M1382" s="812"/>
      <c r="N1382" s="447"/>
      <c r="O1382" s="813">
        <f>F1382-K1382</f>
        <v>0</v>
      </c>
      <c r="P1382" s="813"/>
      <c r="Q1382" s="813"/>
      <c r="R1382" s="813"/>
      <c r="T1382" s="6"/>
      <c r="U1382" s="448"/>
      <c r="V1382" s="448"/>
      <c r="W1382" s="448"/>
      <c r="X1382" s="448"/>
      <c r="Y1382" s="447"/>
      <c r="Z1382" s="812">
        <f>SUM(Z1369:AC1380)</f>
        <v>0</v>
      </c>
      <c r="AA1382" s="812"/>
      <c r="AB1382" s="812"/>
      <c r="AC1382" s="812"/>
      <c r="AD1382" s="447"/>
      <c r="AE1382" s="812">
        <f>SUM(AE1369:AG1381)</f>
        <v>0</v>
      </c>
      <c r="AF1382" s="812"/>
      <c r="AG1382" s="812"/>
      <c r="AH1382" s="447"/>
      <c r="AI1382" s="813">
        <f>Z1382-AE1382</f>
        <v>0</v>
      </c>
      <c r="AJ1382" s="813"/>
      <c r="AK1382" s="813"/>
      <c r="AL1382" s="813"/>
    </row>
    <row r="1383" spans="1:38" ht="15" thickTop="1">
      <c r="A1383" s="448"/>
      <c r="B1383" s="448"/>
      <c r="C1383" s="448"/>
      <c r="D1383" s="448"/>
      <c r="E1383" s="447"/>
      <c r="F1383" s="449"/>
      <c r="G1383" s="449"/>
      <c r="H1383" s="449"/>
      <c r="I1383" s="449"/>
      <c r="J1383" s="447"/>
      <c r="K1383" s="449"/>
      <c r="L1383" s="449"/>
      <c r="M1383" s="449"/>
      <c r="N1383" s="447"/>
      <c r="O1383" s="449"/>
      <c r="P1383" s="449"/>
      <c r="Q1383" s="449"/>
      <c r="R1383" s="449"/>
      <c r="T1383" s="6"/>
      <c r="U1383" s="448"/>
      <c r="V1383" s="448"/>
      <c r="W1383" s="448"/>
      <c r="X1383" s="448"/>
      <c r="Y1383" s="447"/>
      <c r="Z1383" s="449"/>
      <c r="AA1383" s="449"/>
      <c r="AB1383" s="449"/>
      <c r="AC1383" s="449"/>
      <c r="AD1383" s="447"/>
      <c r="AE1383" s="449"/>
      <c r="AF1383" s="449"/>
      <c r="AG1383" s="449"/>
      <c r="AH1383" s="447"/>
      <c r="AI1383" s="449"/>
      <c r="AJ1383" s="449"/>
      <c r="AK1383" s="449"/>
      <c r="AL1383" s="449"/>
    </row>
    <row r="1384" spans="1:38" ht="14.25">
      <c r="A1384" s="448"/>
      <c r="B1384" s="448"/>
      <c r="C1384" s="448"/>
      <c r="D1384" s="448"/>
      <c r="E1384" s="447"/>
      <c r="F1384" s="449"/>
      <c r="G1384" s="449"/>
      <c r="H1384" s="449"/>
      <c r="I1384" s="449"/>
      <c r="J1384" s="447"/>
      <c r="K1384" s="449"/>
      <c r="L1384" s="449"/>
      <c r="M1384" s="449"/>
      <c r="N1384" s="447"/>
      <c r="O1384" s="449"/>
      <c r="P1384" s="449"/>
      <c r="Q1384" s="449"/>
      <c r="R1384" s="449"/>
      <c r="T1384" s="6"/>
      <c r="U1384" s="448"/>
      <c r="V1384" s="448"/>
      <c r="W1384" s="448"/>
      <c r="X1384" s="448"/>
      <c r="Y1384" s="447"/>
      <c r="Z1384" s="449"/>
      <c r="AA1384" s="449"/>
      <c r="AB1384" s="449"/>
      <c r="AC1384" s="449"/>
      <c r="AD1384" s="447"/>
      <c r="AE1384" s="449"/>
      <c r="AF1384" s="449"/>
      <c r="AG1384" s="449"/>
      <c r="AH1384" s="447"/>
      <c r="AI1384" s="449"/>
      <c r="AJ1384" s="449"/>
      <c r="AK1384" s="449"/>
      <c r="AL1384" s="449"/>
    </row>
    <row r="1385" spans="1:38" ht="14.25">
      <c r="A1385" s="11" t="s">
        <v>610</v>
      </c>
      <c r="B1385" s="9"/>
      <c r="C1385" s="11"/>
      <c r="D1385" s="11"/>
      <c r="E1385" s="11"/>
      <c r="F1385" s="593"/>
      <c r="G1385" s="593"/>
      <c r="H1385" s="593"/>
      <c r="I1385" s="593"/>
      <c r="J1385" s="593"/>
      <c r="K1385" s="593"/>
      <c r="L1385" s="593"/>
      <c r="M1385" s="593"/>
      <c r="N1385" s="593"/>
      <c r="O1385" s="593"/>
      <c r="P1385" s="593"/>
      <c r="Q1385" s="593"/>
      <c r="R1385" s="593"/>
      <c r="S1385" s="11"/>
      <c r="T1385" s="11"/>
      <c r="U1385" s="11" t="s">
        <v>611</v>
      </c>
      <c r="V1385" s="11"/>
      <c r="W1385" s="11"/>
      <c r="X1385" s="11"/>
      <c r="Y1385" s="11"/>
      <c r="Z1385" s="11"/>
      <c r="AA1385" s="11"/>
      <c r="AB1385" s="11"/>
      <c r="AC1385" s="593"/>
      <c r="AD1385" s="593"/>
      <c r="AE1385" s="593"/>
      <c r="AF1385" s="593"/>
      <c r="AG1385" s="593"/>
      <c r="AH1385" s="593"/>
      <c r="AI1385" s="593"/>
      <c r="AJ1385" s="593"/>
      <c r="AK1385" s="593"/>
      <c r="AL1385" s="449"/>
    </row>
    <row r="1386" spans="1:38" ht="3.75" customHeight="1">
      <c r="A1386" s="11"/>
      <c r="B1386" s="9"/>
      <c r="C1386" s="11"/>
      <c r="D1386" s="11"/>
      <c r="E1386" s="11"/>
      <c r="F1386" s="213"/>
      <c r="G1386" s="213"/>
      <c r="H1386" s="213"/>
      <c r="I1386" s="213"/>
      <c r="J1386" s="213"/>
      <c r="K1386" s="213"/>
      <c r="L1386" s="213"/>
      <c r="M1386" s="213"/>
      <c r="N1386" s="213"/>
      <c r="O1386" s="213"/>
      <c r="P1386" s="213"/>
      <c r="Q1386" s="213"/>
      <c r="R1386" s="213"/>
      <c r="S1386" s="11"/>
      <c r="T1386" s="11"/>
      <c r="U1386" s="11"/>
      <c r="V1386" s="11"/>
      <c r="W1386" s="11"/>
      <c r="X1386" s="11"/>
      <c r="Y1386" s="11"/>
      <c r="Z1386" s="11"/>
      <c r="AA1386" s="11"/>
      <c r="AB1386" s="11"/>
      <c r="AC1386" s="213"/>
      <c r="AD1386" s="213"/>
      <c r="AE1386" s="213"/>
      <c r="AF1386" s="213"/>
      <c r="AG1386" s="213"/>
      <c r="AH1386" s="213"/>
      <c r="AI1386" s="213"/>
      <c r="AJ1386" s="213"/>
      <c r="AK1386" s="213"/>
      <c r="AL1386" s="449"/>
    </row>
    <row r="1387" spans="1:38" ht="14.25">
      <c r="A1387" s="11" t="s">
        <v>612</v>
      </c>
      <c r="B1387" s="9"/>
      <c r="C1387" s="11"/>
      <c r="D1387" s="11"/>
      <c r="E1387" s="11"/>
      <c r="F1387" s="213"/>
      <c r="G1387" s="213"/>
      <c r="H1387" s="593"/>
      <c r="I1387" s="593"/>
      <c r="J1387" s="593"/>
      <c r="K1387" s="593"/>
      <c r="L1387" s="593"/>
      <c r="M1387" s="593"/>
      <c r="N1387" s="593"/>
      <c r="O1387" s="593"/>
      <c r="P1387" s="593"/>
      <c r="Q1387" s="593"/>
      <c r="R1387" s="593"/>
      <c r="S1387" s="11"/>
      <c r="T1387" s="11"/>
      <c r="U1387" s="11" t="s">
        <v>612</v>
      </c>
      <c r="V1387" s="9"/>
      <c r="W1387" s="11"/>
      <c r="X1387" s="11"/>
      <c r="Y1387" s="11"/>
      <c r="Z1387" s="213"/>
      <c r="AA1387" s="213"/>
      <c r="AB1387" s="815"/>
      <c r="AC1387" s="815"/>
      <c r="AD1387" s="815"/>
      <c r="AE1387" s="815"/>
      <c r="AF1387" s="815"/>
      <c r="AG1387" s="815"/>
      <c r="AH1387" s="815"/>
      <c r="AI1387" s="815"/>
      <c r="AJ1387" s="815"/>
      <c r="AK1387" s="815"/>
      <c r="AL1387" s="6"/>
    </row>
    <row r="1388" spans="1:38" ht="14.25">
      <c r="A1388" s="6"/>
      <c r="B1388" s="6"/>
      <c r="C1388" s="6"/>
      <c r="D1388" s="6"/>
      <c r="E1388" s="438"/>
      <c r="F1388" s="438"/>
      <c r="G1388" s="438"/>
      <c r="H1388" s="438"/>
      <c r="I1388" s="6"/>
      <c r="J1388" s="438"/>
      <c r="K1388" s="438"/>
      <c r="L1388" s="438"/>
      <c r="M1388" s="6"/>
      <c r="N1388" s="438"/>
      <c r="O1388" s="438"/>
      <c r="P1388" s="438"/>
      <c r="Q1388" s="438"/>
      <c r="R1388" s="6"/>
      <c r="T1388" s="6"/>
      <c r="U1388" s="6"/>
      <c r="V1388" s="6"/>
      <c r="W1388" s="6"/>
      <c r="X1388" s="6"/>
      <c r="Y1388" s="438"/>
      <c r="Z1388" s="438"/>
      <c r="AA1388" s="438"/>
      <c r="AB1388" s="438"/>
      <c r="AC1388" s="6"/>
      <c r="AD1388" s="438"/>
      <c r="AE1388" s="438"/>
      <c r="AF1388" s="438"/>
      <c r="AG1388" s="6"/>
      <c r="AH1388" s="438"/>
      <c r="AI1388" s="438"/>
      <c r="AJ1388" s="438"/>
      <c r="AK1388" s="438"/>
      <c r="AL1388" s="6"/>
    </row>
    <row r="1389" spans="1:38" ht="14.25" customHeight="1">
      <c r="A1389" s="648" t="s">
        <v>613</v>
      </c>
      <c r="B1389" s="648"/>
      <c r="C1389" s="648"/>
      <c r="D1389" s="648"/>
      <c r="E1389" s="444"/>
      <c r="F1389" s="809" t="s">
        <v>614</v>
      </c>
      <c r="G1389" s="809"/>
      <c r="H1389" s="809"/>
      <c r="I1389" s="809"/>
      <c r="J1389" s="444"/>
      <c r="K1389" s="809" t="s">
        <v>615</v>
      </c>
      <c r="L1389" s="809"/>
      <c r="M1389" s="809"/>
      <c r="N1389" s="444"/>
      <c r="O1389" s="808" t="s">
        <v>616</v>
      </c>
      <c r="P1389" s="808"/>
      <c r="Q1389" s="808"/>
      <c r="R1389" s="808"/>
      <c r="T1389" s="442"/>
      <c r="U1389" s="648" t="s">
        <v>613</v>
      </c>
      <c r="V1389" s="648"/>
      <c r="W1389" s="648"/>
      <c r="X1389" s="648"/>
      <c r="Y1389" s="444"/>
      <c r="Z1389" s="809" t="s">
        <v>614</v>
      </c>
      <c r="AA1389" s="809"/>
      <c r="AB1389" s="809"/>
      <c r="AC1389" s="809"/>
      <c r="AD1389" s="444"/>
      <c r="AE1389" s="809" t="s">
        <v>615</v>
      </c>
      <c r="AF1389" s="809"/>
      <c r="AG1389" s="809"/>
      <c r="AH1389" s="444"/>
      <c r="AI1389" s="808" t="s">
        <v>616</v>
      </c>
      <c r="AJ1389" s="808"/>
      <c r="AK1389" s="808"/>
      <c r="AL1389" s="808"/>
    </row>
    <row r="1390" spans="1:38" ht="14.25">
      <c r="A1390" s="445"/>
      <c r="B1390" s="445"/>
      <c r="C1390" s="6"/>
      <c r="D1390" s="6"/>
      <c r="E1390" s="446"/>
      <c r="F1390" s="446"/>
      <c r="G1390" s="446"/>
      <c r="H1390" s="446"/>
      <c r="I1390" s="6"/>
      <c r="J1390" s="446"/>
      <c r="K1390" s="446"/>
      <c r="L1390" s="446"/>
      <c r="M1390" s="6"/>
      <c r="N1390" s="446"/>
      <c r="O1390" s="446"/>
      <c r="P1390" s="446"/>
      <c r="Q1390" s="446"/>
      <c r="R1390" s="6"/>
      <c r="T1390" s="445"/>
      <c r="U1390" s="445"/>
      <c r="V1390" s="445"/>
      <c r="W1390" s="6"/>
      <c r="X1390" s="6"/>
      <c r="Y1390" s="446"/>
      <c r="Z1390" s="446"/>
      <c r="AA1390" s="446"/>
      <c r="AB1390" s="446"/>
      <c r="AC1390" s="6"/>
      <c r="AD1390" s="446"/>
      <c r="AE1390" s="446"/>
      <c r="AF1390" s="446"/>
      <c r="AG1390" s="6"/>
      <c r="AH1390" s="446"/>
      <c r="AI1390" s="446"/>
      <c r="AJ1390" s="446"/>
      <c r="AK1390" s="446"/>
      <c r="AL1390" s="6"/>
    </row>
    <row r="1391" spans="1:38" ht="12.75" customHeight="1">
      <c r="A1391" s="649">
        <v>38169</v>
      </c>
      <c r="B1391" s="650"/>
      <c r="C1391" s="650"/>
      <c r="D1391" s="651"/>
      <c r="E1391" s="447"/>
      <c r="F1391" s="652"/>
      <c r="G1391" s="652"/>
      <c r="H1391" s="652"/>
      <c r="I1391" s="652"/>
      <c r="J1391" s="447"/>
      <c r="K1391" s="652"/>
      <c r="L1391" s="652"/>
      <c r="M1391" s="652"/>
      <c r="N1391" s="447"/>
      <c r="O1391" s="653">
        <f aca="true" t="shared" si="4" ref="O1391:O1402">F1391-K1391</f>
        <v>0</v>
      </c>
      <c r="P1391" s="653"/>
      <c r="Q1391" s="653"/>
      <c r="R1391" s="653"/>
      <c r="T1391" s="448"/>
      <c r="U1391" s="814">
        <v>38169</v>
      </c>
      <c r="V1391" s="814"/>
      <c r="W1391" s="814"/>
      <c r="X1391" s="814"/>
      <c r="Y1391" s="447"/>
      <c r="Z1391" s="652"/>
      <c r="AA1391" s="652"/>
      <c r="AB1391" s="652"/>
      <c r="AC1391" s="652"/>
      <c r="AD1391" s="447"/>
      <c r="AE1391" s="652"/>
      <c r="AF1391" s="652"/>
      <c r="AG1391" s="652"/>
      <c r="AH1391" s="447"/>
      <c r="AI1391" s="653">
        <f aca="true" t="shared" si="5" ref="AI1391:AI1402">Z1391-AE1391</f>
        <v>0</v>
      </c>
      <c r="AJ1391" s="653"/>
      <c r="AK1391" s="653"/>
      <c r="AL1391" s="653"/>
    </row>
    <row r="1392" spans="1:38" ht="14.25">
      <c r="A1392" s="649">
        <v>38200</v>
      </c>
      <c r="B1392" s="650"/>
      <c r="C1392" s="650"/>
      <c r="D1392" s="651"/>
      <c r="E1392" s="447"/>
      <c r="F1392" s="652"/>
      <c r="G1392" s="652"/>
      <c r="H1392" s="652"/>
      <c r="I1392" s="652"/>
      <c r="J1392" s="447"/>
      <c r="K1392" s="652"/>
      <c r="L1392" s="652"/>
      <c r="M1392" s="652"/>
      <c r="N1392" s="447"/>
      <c r="O1392" s="653">
        <f t="shared" si="4"/>
        <v>0</v>
      </c>
      <c r="P1392" s="653"/>
      <c r="Q1392" s="653"/>
      <c r="R1392" s="653"/>
      <c r="T1392" s="448"/>
      <c r="U1392" s="814">
        <v>38200</v>
      </c>
      <c r="V1392" s="814"/>
      <c r="W1392" s="814"/>
      <c r="X1392" s="814"/>
      <c r="Y1392" s="447"/>
      <c r="Z1392" s="652"/>
      <c r="AA1392" s="652"/>
      <c r="AB1392" s="652"/>
      <c r="AC1392" s="652"/>
      <c r="AD1392" s="447"/>
      <c r="AE1392" s="652"/>
      <c r="AF1392" s="652"/>
      <c r="AG1392" s="652"/>
      <c r="AH1392" s="447"/>
      <c r="AI1392" s="653">
        <f t="shared" si="5"/>
        <v>0</v>
      </c>
      <c r="AJ1392" s="653"/>
      <c r="AK1392" s="653"/>
      <c r="AL1392" s="653"/>
    </row>
    <row r="1393" spans="1:38" ht="14.25">
      <c r="A1393" s="649">
        <v>38231</v>
      </c>
      <c r="B1393" s="650"/>
      <c r="C1393" s="650"/>
      <c r="D1393" s="651"/>
      <c r="E1393" s="447"/>
      <c r="F1393" s="652"/>
      <c r="G1393" s="652"/>
      <c r="H1393" s="652"/>
      <c r="I1393" s="652"/>
      <c r="J1393" s="447"/>
      <c r="K1393" s="652"/>
      <c r="L1393" s="652"/>
      <c r="M1393" s="652"/>
      <c r="N1393" s="447"/>
      <c r="O1393" s="653">
        <f t="shared" si="4"/>
        <v>0</v>
      </c>
      <c r="P1393" s="653"/>
      <c r="Q1393" s="653"/>
      <c r="R1393" s="653"/>
      <c r="T1393" s="448"/>
      <c r="U1393" s="814">
        <v>38231</v>
      </c>
      <c r="V1393" s="814"/>
      <c r="W1393" s="814"/>
      <c r="X1393" s="814"/>
      <c r="Y1393" s="447"/>
      <c r="Z1393" s="652"/>
      <c r="AA1393" s="652"/>
      <c r="AB1393" s="652"/>
      <c r="AC1393" s="652"/>
      <c r="AD1393" s="447"/>
      <c r="AE1393" s="652"/>
      <c r="AF1393" s="652"/>
      <c r="AG1393" s="652"/>
      <c r="AH1393" s="447"/>
      <c r="AI1393" s="653">
        <f t="shared" si="5"/>
        <v>0</v>
      </c>
      <c r="AJ1393" s="653"/>
      <c r="AK1393" s="653"/>
      <c r="AL1393" s="653"/>
    </row>
    <row r="1394" spans="1:38" ht="14.25">
      <c r="A1394" s="649">
        <v>38261</v>
      </c>
      <c r="B1394" s="650"/>
      <c r="C1394" s="650"/>
      <c r="D1394" s="651"/>
      <c r="E1394" s="447"/>
      <c r="F1394" s="652"/>
      <c r="G1394" s="652"/>
      <c r="H1394" s="652"/>
      <c r="I1394" s="652"/>
      <c r="J1394" s="447"/>
      <c r="K1394" s="652"/>
      <c r="L1394" s="652"/>
      <c r="M1394" s="652"/>
      <c r="N1394" s="447"/>
      <c r="O1394" s="653">
        <f t="shared" si="4"/>
        <v>0</v>
      </c>
      <c r="P1394" s="653"/>
      <c r="Q1394" s="653"/>
      <c r="R1394" s="653"/>
      <c r="T1394" s="448"/>
      <c r="U1394" s="814">
        <v>38261</v>
      </c>
      <c r="V1394" s="814"/>
      <c r="W1394" s="814"/>
      <c r="X1394" s="814"/>
      <c r="Y1394" s="447"/>
      <c r="Z1394" s="652"/>
      <c r="AA1394" s="652"/>
      <c r="AB1394" s="652"/>
      <c r="AC1394" s="652"/>
      <c r="AD1394" s="447"/>
      <c r="AE1394" s="652"/>
      <c r="AF1394" s="652"/>
      <c r="AG1394" s="652"/>
      <c r="AH1394" s="447"/>
      <c r="AI1394" s="653">
        <f t="shared" si="5"/>
        <v>0</v>
      </c>
      <c r="AJ1394" s="653"/>
      <c r="AK1394" s="653"/>
      <c r="AL1394" s="653"/>
    </row>
    <row r="1395" spans="1:38" ht="14.25">
      <c r="A1395" s="649">
        <v>38292</v>
      </c>
      <c r="B1395" s="650"/>
      <c r="C1395" s="650"/>
      <c r="D1395" s="651"/>
      <c r="E1395" s="447"/>
      <c r="F1395" s="652"/>
      <c r="G1395" s="652"/>
      <c r="H1395" s="652"/>
      <c r="I1395" s="652"/>
      <c r="J1395" s="447"/>
      <c r="K1395" s="652"/>
      <c r="L1395" s="652"/>
      <c r="M1395" s="652"/>
      <c r="N1395" s="447"/>
      <c r="O1395" s="653">
        <f t="shared" si="4"/>
        <v>0</v>
      </c>
      <c r="P1395" s="653"/>
      <c r="Q1395" s="653"/>
      <c r="R1395" s="653"/>
      <c r="T1395" s="448"/>
      <c r="U1395" s="814">
        <v>38292</v>
      </c>
      <c r="V1395" s="814"/>
      <c r="W1395" s="814"/>
      <c r="X1395" s="814"/>
      <c r="Y1395" s="447"/>
      <c r="Z1395" s="652"/>
      <c r="AA1395" s="652"/>
      <c r="AB1395" s="652"/>
      <c r="AC1395" s="652"/>
      <c r="AD1395" s="447"/>
      <c r="AE1395" s="652"/>
      <c r="AF1395" s="652"/>
      <c r="AG1395" s="652"/>
      <c r="AH1395" s="447"/>
      <c r="AI1395" s="653">
        <f t="shared" si="5"/>
        <v>0</v>
      </c>
      <c r="AJ1395" s="653"/>
      <c r="AK1395" s="653"/>
      <c r="AL1395" s="653"/>
    </row>
    <row r="1396" spans="1:38" ht="14.25">
      <c r="A1396" s="649">
        <v>38322</v>
      </c>
      <c r="B1396" s="650"/>
      <c r="C1396" s="650"/>
      <c r="D1396" s="651"/>
      <c r="E1396" s="447"/>
      <c r="F1396" s="652"/>
      <c r="G1396" s="652"/>
      <c r="H1396" s="652"/>
      <c r="I1396" s="652"/>
      <c r="J1396" s="447"/>
      <c r="K1396" s="652"/>
      <c r="L1396" s="652"/>
      <c r="M1396" s="652"/>
      <c r="N1396" s="447"/>
      <c r="O1396" s="653">
        <f t="shared" si="4"/>
        <v>0</v>
      </c>
      <c r="P1396" s="653"/>
      <c r="Q1396" s="653"/>
      <c r="R1396" s="653"/>
      <c r="T1396" s="448"/>
      <c r="U1396" s="814">
        <v>38322</v>
      </c>
      <c r="V1396" s="814"/>
      <c r="W1396" s="814"/>
      <c r="X1396" s="814"/>
      <c r="Y1396" s="447"/>
      <c r="Z1396" s="652"/>
      <c r="AA1396" s="652"/>
      <c r="AB1396" s="652"/>
      <c r="AC1396" s="652"/>
      <c r="AD1396" s="447"/>
      <c r="AE1396" s="652"/>
      <c r="AF1396" s="652"/>
      <c r="AG1396" s="652"/>
      <c r="AH1396" s="447"/>
      <c r="AI1396" s="653">
        <f t="shared" si="5"/>
        <v>0</v>
      </c>
      <c r="AJ1396" s="653"/>
      <c r="AK1396" s="653"/>
      <c r="AL1396" s="653"/>
    </row>
    <row r="1397" spans="1:38" ht="14.25">
      <c r="A1397" s="649">
        <v>38353</v>
      </c>
      <c r="B1397" s="650"/>
      <c r="C1397" s="650"/>
      <c r="D1397" s="651"/>
      <c r="E1397" s="447"/>
      <c r="F1397" s="652"/>
      <c r="G1397" s="652"/>
      <c r="H1397" s="652"/>
      <c r="I1397" s="652"/>
      <c r="J1397" s="447"/>
      <c r="K1397" s="652"/>
      <c r="L1397" s="652"/>
      <c r="M1397" s="652"/>
      <c r="N1397" s="447"/>
      <c r="O1397" s="653">
        <f t="shared" si="4"/>
        <v>0</v>
      </c>
      <c r="P1397" s="653"/>
      <c r="Q1397" s="653"/>
      <c r="R1397" s="653"/>
      <c r="T1397" s="448"/>
      <c r="U1397" s="814">
        <v>38353</v>
      </c>
      <c r="V1397" s="814"/>
      <c r="W1397" s="814"/>
      <c r="X1397" s="814"/>
      <c r="Y1397" s="447"/>
      <c r="Z1397" s="652"/>
      <c r="AA1397" s="652"/>
      <c r="AB1397" s="652"/>
      <c r="AC1397" s="652"/>
      <c r="AD1397" s="447"/>
      <c r="AE1397" s="652"/>
      <c r="AF1397" s="652"/>
      <c r="AG1397" s="652"/>
      <c r="AH1397" s="447"/>
      <c r="AI1397" s="653">
        <f t="shared" si="5"/>
        <v>0</v>
      </c>
      <c r="AJ1397" s="653"/>
      <c r="AK1397" s="653"/>
      <c r="AL1397" s="653"/>
    </row>
    <row r="1398" spans="1:38" ht="14.25">
      <c r="A1398" s="649">
        <v>38384</v>
      </c>
      <c r="B1398" s="650"/>
      <c r="C1398" s="650"/>
      <c r="D1398" s="651"/>
      <c r="E1398" s="447"/>
      <c r="F1398" s="652"/>
      <c r="G1398" s="652"/>
      <c r="H1398" s="652"/>
      <c r="I1398" s="652"/>
      <c r="J1398" s="447"/>
      <c r="K1398" s="652"/>
      <c r="L1398" s="652"/>
      <c r="M1398" s="652"/>
      <c r="N1398" s="447"/>
      <c r="O1398" s="653">
        <f t="shared" si="4"/>
        <v>0</v>
      </c>
      <c r="P1398" s="653"/>
      <c r="Q1398" s="653"/>
      <c r="R1398" s="653"/>
      <c r="T1398" s="448"/>
      <c r="U1398" s="814">
        <v>38384</v>
      </c>
      <c r="V1398" s="814"/>
      <c r="W1398" s="814"/>
      <c r="X1398" s="814"/>
      <c r="Y1398" s="447"/>
      <c r="Z1398" s="652"/>
      <c r="AA1398" s="652"/>
      <c r="AB1398" s="652"/>
      <c r="AC1398" s="652"/>
      <c r="AD1398" s="447"/>
      <c r="AE1398" s="652"/>
      <c r="AF1398" s="652"/>
      <c r="AG1398" s="652"/>
      <c r="AH1398" s="447"/>
      <c r="AI1398" s="653">
        <f t="shared" si="5"/>
        <v>0</v>
      </c>
      <c r="AJ1398" s="653"/>
      <c r="AK1398" s="653"/>
      <c r="AL1398" s="653"/>
    </row>
    <row r="1399" spans="1:38" ht="14.25">
      <c r="A1399" s="649">
        <v>38412</v>
      </c>
      <c r="B1399" s="650"/>
      <c r="C1399" s="650"/>
      <c r="D1399" s="651"/>
      <c r="E1399" s="447"/>
      <c r="F1399" s="652"/>
      <c r="G1399" s="652"/>
      <c r="H1399" s="652"/>
      <c r="I1399" s="652"/>
      <c r="J1399" s="447"/>
      <c r="K1399" s="652"/>
      <c r="L1399" s="652"/>
      <c r="M1399" s="652"/>
      <c r="N1399" s="447"/>
      <c r="O1399" s="653">
        <f t="shared" si="4"/>
        <v>0</v>
      </c>
      <c r="P1399" s="653"/>
      <c r="Q1399" s="653"/>
      <c r="R1399" s="653"/>
      <c r="T1399" s="448"/>
      <c r="U1399" s="814">
        <v>38412</v>
      </c>
      <c r="V1399" s="814"/>
      <c r="W1399" s="814"/>
      <c r="X1399" s="814"/>
      <c r="Y1399" s="447"/>
      <c r="Z1399" s="652"/>
      <c r="AA1399" s="652"/>
      <c r="AB1399" s="652"/>
      <c r="AC1399" s="652"/>
      <c r="AD1399" s="447"/>
      <c r="AE1399" s="652"/>
      <c r="AF1399" s="652"/>
      <c r="AG1399" s="652"/>
      <c r="AH1399" s="447"/>
      <c r="AI1399" s="653">
        <f t="shared" si="5"/>
        <v>0</v>
      </c>
      <c r="AJ1399" s="653"/>
      <c r="AK1399" s="653"/>
      <c r="AL1399" s="653"/>
    </row>
    <row r="1400" spans="1:38" ht="14.25">
      <c r="A1400" s="649">
        <v>38443</v>
      </c>
      <c r="B1400" s="650"/>
      <c r="C1400" s="650"/>
      <c r="D1400" s="651"/>
      <c r="E1400" s="447"/>
      <c r="F1400" s="652"/>
      <c r="G1400" s="652"/>
      <c r="H1400" s="652"/>
      <c r="I1400" s="652"/>
      <c r="J1400" s="447"/>
      <c r="K1400" s="652"/>
      <c r="L1400" s="652"/>
      <c r="M1400" s="652"/>
      <c r="N1400" s="447"/>
      <c r="O1400" s="653">
        <f t="shared" si="4"/>
        <v>0</v>
      </c>
      <c r="P1400" s="653"/>
      <c r="Q1400" s="653"/>
      <c r="R1400" s="653"/>
      <c r="T1400" s="448"/>
      <c r="U1400" s="814">
        <v>38443</v>
      </c>
      <c r="V1400" s="814"/>
      <c r="W1400" s="814"/>
      <c r="X1400" s="814"/>
      <c r="Y1400" s="447"/>
      <c r="Z1400" s="652"/>
      <c r="AA1400" s="652"/>
      <c r="AB1400" s="652"/>
      <c r="AC1400" s="652"/>
      <c r="AD1400" s="447"/>
      <c r="AE1400" s="652"/>
      <c r="AF1400" s="652"/>
      <c r="AG1400" s="652"/>
      <c r="AH1400" s="447"/>
      <c r="AI1400" s="653">
        <f t="shared" si="5"/>
        <v>0</v>
      </c>
      <c r="AJ1400" s="653"/>
      <c r="AK1400" s="653"/>
      <c r="AL1400" s="653"/>
    </row>
    <row r="1401" spans="1:38" ht="14.25">
      <c r="A1401" s="649">
        <v>38473</v>
      </c>
      <c r="B1401" s="650"/>
      <c r="C1401" s="650"/>
      <c r="D1401" s="651"/>
      <c r="E1401" s="447"/>
      <c r="F1401" s="652"/>
      <c r="G1401" s="652"/>
      <c r="H1401" s="652"/>
      <c r="I1401" s="652"/>
      <c r="J1401" s="447"/>
      <c r="K1401" s="652"/>
      <c r="L1401" s="652"/>
      <c r="M1401" s="652"/>
      <c r="N1401" s="447"/>
      <c r="O1401" s="653">
        <f t="shared" si="4"/>
        <v>0</v>
      </c>
      <c r="P1401" s="653"/>
      <c r="Q1401" s="653"/>
      <c r="R1401" s="653"/>
      <c r="T1401" s="448"/>
      <c r="U1401" s="814">
        <v>38473</v>
      </c>
      <c r="V1401" s="814"/>
      <c r="W1401" s="814"/>
      <c r="X1401" s="814"/>
      <c r="Y1401" s="447"/>
      <c r="Z1401" s="652"/>
      <c r="AA1401" s="652"/>
      <c r="AB1401" s="652"/>
      <c r="AC1401" s="652"/>
      <c r="AD1401" s="447"/>
      <c r="AE1401" s="652"/>
      <c r="AF1401" s="652"/>
      <c r="AG1401" s="652"/>
      <c r="AH1401" s="447"/>
      <c r="AI1401" s="653">
        <f t="shared" si="5"/>
        <v>0</v>
      </c>
      <c r="AJ1401" s="653"/>
      <c r="AK1401" s="653"/>
      <c r="AL1401" s="653"/>
    </row>
    <row r="1402" spans="1:38" ht="14.25">
      <c r="A1402" s="649">
        <v>38504</v>
      </c>
      <c r="B1402" s="650"/>
      <c r="C1402" s="650"/>
      <c r="D1402" s="651"/>
      <c r="E1402" s="447"/>
      <c r="F1402" s="652"/>
      <c r="G1402" s="652"/>
      <c r="H1402" s="652"/>
      <c r="I1402" s="652"/>
      <c r="J1402" s="447"/>
      <c r="K1402" s="652"/>
      <c r="L1402" s="652"/>
      <c r="M1402" s="652"/>
      <c r="N1402" s="447"/>
      <c r="O1402" s="653">
        <f t="shared" si="4"/>
        <v>0</v>
      </c>
      <c r="P1402" s="653"/>
      <c r="Q1402" s="653"/>
      <c r="R1402" s="653"/>
      <c r="T1402" s="448"/>
      <c r="U1402" s="814">
        <v>38504</v>
      </c>
      <c r="V1402" s="814"/>
      <c r="W1402" s="814"/>
      <c r="X1402" s="814"/>
      <c r="Y1402" s="447"/>
      <c r="Z1402" s="652"/>
      <c r="AA1402" s="652"/>
      <c r="AB1402" s="652"/>
      <c r="AC1402" s="652"/>
      <c r="AD1402" s="447"/>
      <c r="AE1402" s="652"/>
      <c r="AF1402" s="652"/>
      <c r="AG1402" s="652"/>
      <c r="AH1402" s="447"/>
      <c r="AI1402" s="653">
        <f t="shared" si="5"/>
        <v>0</v>
      </c>
      <c r="AJ1402" s="653"/>
      <c r="AK1402" s="653"/>
      <c r="AL1402" s="653"/>
    </row>
    <row r="1403" spans="1:38" ht="14.25">
      <c r="A1403" s="6"/>
      <c r="B1403" s="6"/>
      <c r="C1403" s="6"/>
      <c r="D1403" s="6"/>
      <c r="E1403" s="438"/>
      <c r="F1403" s="438"/>
      <c r="G1403" s="438"/>
      <c r="H1403" s="438"/>
      <c r="I1403" s="438"/>
      <c r="J1403" s="438"/>
      <c r="K1403" s="438"/>
      <c r="L1403" s="438"/>
      <c r="M1403" s="438"/>
      <c r="N1403" s="438"/>
      <c r="O1403" s="438"/>
      <c r="P1403" s="438"/>
      <c r="Q1403" s="438"/>
      <c r="R1403" s="6"/>
      <c r="T1403" s="6"/>
      <c r="U1403" s="6"/>
      <c r="V1403" s="6"/>
      <c r="W1403" s="6"/>
      <c r="X1403" s="6"/>
      <c r="Y1403" s="438"/>
      <c r="Z1403" s="438"/>
      <c r="AA1403" s="438"/>
      <c r="AB1403" s="438"/>
      <c r="AC1403" s="438"/>
      <c r="AD1403" s="438"/>
      <c r="AE1403" s="438"/>
      <c r="AF1403" s="438"/>
      <c r="AG1403" s="438"/>
      <c r="AH1403" s="438"/>
      <c r="AI1403" s="438"/>
      <c r="AJ1403" s="438"/>
      <c r="AK1403" s="438"/>
      <c r="AL1403" s="6"/>
    </row>
    <row r="1404" spans="1:44" ht="15" customHeight="1" thickBot="1">
      <c r="A1404" s="448"/>
      <c r="B1404" s="448"/>
      <c r="C1404" s="448"/>
      <c r="D1404" s="448"/>
      <c r="E1404" s="447"/>
      <c r="F1404" s="812">
        <f>SUM(F1391:I1402)</f>
        <v>0</v>
      </c>
      <c r="G1404" s="812"/>
      <c r="H1404" s="812"/>
      <c r="I1404" s="812"/>
      <c r="J1404" s="447"/>
      <c r="K1404" s="812">
        <f>SUM(K1391:M1403)</f>
        <v>0</v>
      </c>
      <c r="L1404" s="812"/>
      <c r="M1404" s="812"/>
      <c r="N1404" s="447"/>
      <c r="O1404" s="813">
        <f>F1404-K1404</f>
        <v>0</v>
      </c>
      <c r="P1404" s="813"/>
      <c r="Q1404" s="813"/>
      <c r="R1404" s="813"/>
      <c r="T1404" s="6"/>
      <c r="U1404" s="448"/>
      <c r="V1404" s="448"/>
      <c r="W1404" s="448"/>
      <c r="X1404" s="448"/>
      <c r="Y1404" s="447"/>
      <c r="Z1404" s="812">
        <f>SUM(Z1391:AC1402)</f>
        <v>0</v>
      </c>
      <c r="AA1404" s="812"/>
      <c r="AB1404" s="812"/>
      <c r="AC1404" s="812"/>
      <c r="AD1404" s="447"/>
      <c r="AE1404" s="812">
        <f>SUM(AE1391:AG1403)</f>
        <v>0</v>
      </c>
      <c r="AF1404" s="812"/>
      <c r="AG1404" s="812"/>
      <c r="AH1404" s="447"/>
      <c r="AI1404" s="813">
        <f>Z1404-AE1404</f>
        <v>0</v>
      </c>
      <c r="AJ1404" s="813"/>
      <c r="AK1404" s="813"/>
      <c r="AL1404" s="813"/>
      <c r="AN1404" s="556" t="s">
        <v>65</v>
      </c>
      <c r="AO1404" s="557"/>
      <c r="AP1404" s="557"/>
      <c r="AQ1404" s="557"/>
      <c r="AR1404" s="558"/>
    </row>
    <row r="1405" spans="1:38" ht="15" thickTop="1">
      <c r="A1405" s="448"/>
      <c r="B1405" s="448"/>
      <c r="C1405" s="448"/>
      <c r="D1405" s="448"/>
      <c r="E1405" s="6"/>
      <c r="F1405" s="447"/>
      <c r="G1405" s="447"/>
      <c r="H1405" s="447"/>
      <c r="I1405" s="447"/>
      <c r="J1405" s="6"/>
      <c r="K1405" s="447"/>
      <c r="L1405" s="447"/>
      <c r="M1405" s="447"/>
      <c r="N1405" s="6"/>
      <c r="O1405" s="447"/>
      <c r="P1405" s="447"/>
      <c r="Q1405" s="447"/>
      <c r="R1405" s="447"/>
      <c r="S1405" s="6"/>
      <c r="T1405" s="448"/>
      <c r="U1405" s="448"/>
      <c r="V1405" s="448"/>
      <c r="W1405" s="448"/>
      <c r="X1405" s="6"/>
      <c r="Y1405" s="447"/>
      <c r="Z1405" s="447"/>
      <c r="AA1405" s="447"/>
      <c r="AB1405" s="447"/>
      <c r="AC1405" s="6"/>
      <c r="AD1405" s="447"/>
      <c r="AE1405" s="447"/>
      <c r="AF1405" s="447"/>
      <c r="AG1405" s="6"/>
      <c r="AH1405" s="447"/>
      <c r="AI1405" s="447"/>
      <c r="AJ1405" s="447"/>
      <c r="AK1405" s="447"/>
      <c r="AL1405" s="6"/>
    </row>
    <row r="1406" spans="1:38" ht="14.25">
      <c r="A1406" s="448"/>
      <c r="B1406" s="448"/>
      <c r="C1406" s="448"/>
      <c r="D1406" s="448"/>
      <c r="E1406" s="6"/>
      <c r="F1406" s="447"/>
      <c r="G1406" s="447"/>
      <c r="H1406" s="447"/>
      <c r="I1406" s="447"/>
      <c r="J1406" s="6"/>
      <c r="K1406" s="447"/>
      <c r="L1406" s="447"/>
      <c r="M1406" s="447"/>
      <c r="N1406" s="6"/>
      <c r="O1406" s="447"/>
      <c r="P1406" s="447"/>
      <c r="Q1406" s="447"/>
      <c r="R1406" s="447"/>
      <c r="S1406" s="6"/>
      <c r="T1406" s="448"/>
      <c r="U1406" s="448"/>
      <c r="V1406" s="448"/>
      <c r="W1406" s="448"/>
      <c r="X1406" s="6"/>
      <c r="Y1406" s="447"/>
      <c r="Z1406" s="447"/>
      <c r="AA1406" s="447"/>
      <c r="AB1406" s="447"/>
      <c r="AC1406" s="6"/>
      <c r="AD1406" s="447"/>
      <c r="AE1406" s="447"/>
      <c r="AF1406" s="447"/>
      <c r="AG1406" s="6"/>
      <c r="AH1406" s="447"/>
      <c r="AI1406" s="447"/>
      <c r="AJ1406" s="447"/>
      <c r="AK1406" s="447"/>
      <c r="AL1406" s="6"/>
    </row>
    <row r="1407" spans="1:38" ht="14.25" customHeight="1">
      <c r="A1407" s="448"/>
      <c r="B1407" s="448"/>
      <c r="C1407" s="448"/>
      <c r="D1407" s="448"/>
      <c r="E1407" s="6"/>
      <c r="F1407" s="447"/>
      <c r="G1407" s="447"/>
      <c r="H1407" s="447"/>
      <c r="I1407" s="447"/>
      <c r="J1407" s="6"/>
      <c r="K1407" s="447"/>
      <c r="L1407" s="447"/>
      <c r="M1407" s="447"/>
      <c r="N1407" s="6"/>
      <c r="O1407" s="447"/>
      <c r="P1407" s="447"/>
      <c r="Q1407" s="447"/>
      <c r="R1407" s="447"/>
      <c r="S1407" s="6"/>
      <c r="T1407" s="448"/>
      <c r="U1407" s="448"/>
      <c r="V1407" s="448"/>
      <c r="W1407" s="448"/>
      <c r="X1407" s="6"/>
      <c r="Y1407" s="447"/>
      <c r="Z1407" s="447"/>
      <c r="AA1407" s="447"/>
      <c r="AB1407" s="447"/>
      <c r="AC1407" s="6"/>
      <c r="AD1407" s="447"/>
      <c r="AE1407" s="447"/>
      <c r="AF1407" s="447"/>
      <c r="AG1407" s="6"/>
      <c r="AH1407" s="447"/>
      <c r="AI1407" s="447"/>
      <c r="AJ1407" s="447"/>
      <c r="AK1407" s="447"/>
      <c r="AL1407" s="6"/>
    </row>
    <row r="1408" spans="1:38" ht="14.25">
      <c r="A1408" s="448"/>
      <c r="B1408" s="448"/>
      <c r="C1408" s="448"/>
      <c r="D1408" s="448"/>
      <c r="E1408" s="6"/>
      <c r="F1408" s="447"/>
      <c r="G1408" s="447"/>
      <c r="H1408" s="447"/>
      <c r="I1408" s="447"/>
      <c r="J1408" s="6"/>
      <c r="K1408" s="447"/>
      <c r="L1408" s="447"/>
      <c r="M1408" s="447"/>
      <c r="N1408" s="6"/>
      <c r="O1408" s="447"/>
      <c r="P1408" s="447"/>
      <c r="Q1408" s="447"/>
      <c r="R1408" s="447"/>
      <c r="S1408" s="6"/>
      <c r="T1408" s="448"/>
      <c r="U1408" s="448"/>
      <c r="V1408" s="448"/>
      <c r="W1408" s="448"/>
      <c r="X1408" s="6"/>
      <c r="Y1408" s="447"/>
      <c r="Z1408" s="447"/>
      <c r="AA1408" s="447"/>
      <c r="AB1408" s="447"/>
      <c r="AC1408" s="6"/>
      <c r="AD1408" s="447"/>
      <c r="AE1408" s="447"/>
      <c r="AF1408" s="447"/>
      <c r="AG1408" s="6"/>
      <c r="AH1408" s="447"/>
      <c r="AI1408" s="447"/>
      <c r="AJ1408" s="447"/>
      <c r="AK1408" s="447"/>
      <c r="AL1408" s="6"/>
    </row>
    <row r="1409" spans="1:38" ht="14.25">
      <c r="A1409" s="6"/>
      <c r="B1409" s="6"/>
      <c r="C1409" s="6"/>
      <c r="D1409" s="6"/>
      <c r="E1409" s="6"/>
      <c r="F1409" s="438"/>
      <c r="G1409" s="438"/>
      <c r="H1409" s="438"/>
      <c r="I1409" s="438"/>
      <c r="J1409" s="6"/>
      <c r="K1409" s="438"/>
      <c r="L1409" s="438"/>
      <c r="M1409" s="438"/>
      <c r="N1409" s="6"/>
      <c r="O1409" s="438"/>
      <c r="P1409" s="438"/>
      <c r="Q1409" s="438"/>
      <c r="R1409" s="438"/>
      <c r="S1409" s="6"/>
      <c r="T1409" s="6"/>
      <c r="U1409" s="6"/>
      <c r="V1409" s="6"/>
      <c r="W1409" s="6"/>
      <c r="X1409" s="6"/>
      <c r="Y1409" s="438"/>
      <c r="Z1409" s="438"/>
      <c r="AA1409" s="438"/>
      <c r="AB1409" s="438"/>
      <c r="AC1409" s="6"/>
      <c r="AD1409" s="438"/>
      <c r="AE1409" s="438"/>
      <c r="AF1409" s="438"/>
      <c r="AG1409" s="6"/>
      <c r="AH1409" s="438"/>
      <c r="AI1409" s="438"/>
      <c r="AJ1409" s="438"/>
      <c r="AK1409" s="438"/>
      <c r="AL1409" s="6"/>
    </row>
    <row r="1410" spans="1:38" ht="14.25">
      <c r="A1410" s="6"/>
      <c r="B1410" s="6"/>
      <c r="C1410" s="6"/>
      <c r="D1410" s="6"/>
      <c r="E1410" s="6"/>
      <c r="F1410" s="451"/>
      <c r="G1410" s="451"/>
      <c r="H1410" s="451"/>
      <c r="I1410" s="451"/>
      <c r="J1410" s="6"/>
      <c r="K1410" s="447"/>
      <c r="L1410" s="447"/>
      <c r="M1410" s="447"/>
      <c r="N1410" s="6"/>
      <c r="O1410" s="451"/>
      <c r="P1410" s="451"/>
      <c r="Q1410" s="451"/>
      <c r="R1410" s="451"/>
      <c r="S1410" s="6"/>
      <c r="T1410" s="6"/>
      <c r="U1410" s="6"/>
      <c r="V1410" s="6"/>
      <c r="W1410" s="6"/>
      <c r="X1410" s="6"/>
      <c r="Y1410" s="451"/>
      <c r="Z1410" s="451"/>
      <c r="AA1410" s="451"/>
      <c r="AB1410" s="451"/>
      <c r="AC1410" s="6"/>
      <c r="AD1410" s="447"/>
      <c r="AE1410" s="447"/>
      <c r="AF1410" s="447"/>
      <c r="AG1410" s="6"/>
      <c r="AH1410" s="451"/>
      <c r="AI1410" s="451"/>
      <c r="AJ1410" s="451"/>
      <c r="AK1410" s="451"/>
      <c r="AL1410" s="6"/>
    </row>
    <row r="1411" spans="1:38" ht="14.25">
      <c r="A1411" s="6"/>
      <c r="B1411" s="6"/>
      <c r="C1411" s="6"/>
      <c r="D1411" s="6"/>
      <c r="E1411" s="6"/>
      <c r="F1411" s="6"/>
      <c r="G1411" s="6"/>
      <c r="H1411" s="6"/>
      <c r="I1411" s="6"/>
      <c r="J1411" s="6"/>
      <c r="K1411" s="6"/>
      <c r="L1411" s="6"/>
      <c r="M1411" s="6"/>
      <c r="N1411" s="6"/>
      <c r="O1411" s="6"/>
      <c r="P1411" s="6"/>
      <c r="Q1411" s="6"/>
      <c r="R1411" s="6"/>
      <c r="S1411" s="6"/>
      <c r="T1411" s="6"/>
      <c r="U1411" s="6"/>
      <c r="V1411" s="6"/>
      <c r="W1411" s="6"/>
      <c r="X1411" s="6"/>
      <c r="Y1411" s="6"/>
      <c r="Z1411" s="6"/>
      <c r="AA1411" s="6"/>
      <c r="AB1411" s="6"/>
      <c r="AC1411" s="6"/>
      <c r="AD1411" s="6"/>
      <c r="AE1411" s="6"/>
      <c r="AF1411" s="6"/>
      <c r="AG1411" s="6"/>
      <c r="AH1411" s="6"/>
      <c r="AI1411" s="6"/>
      <c r="AJ1411" s="6"/>
      <c r="AK1411" s="6"/>
      <c r="AL1411" s="6"/>
    </row>
    <row r="1412" spans="1:38" ht="14.25">
      <c r="A1412" s="6"/>
      <c r="B1412" s="6"/>
      <c r="C1412" s="6"/>
      <c r="D1412" s="6"/>
      <c r="E1412" s="6"/>
      <c r="F1412" s="6"/>
      <c r="G1412" s="6"/>
      <c r="H1412" s="6"/>
      <c r="I1412" s="6"/>
      <c r="J1412" s="6"/>
      <c r="K1412" s="6"/>
      <c r="L1412" s="6"/>
      <c r="M1412" s="6"/>
      <c r="N1412" s="6"/>
      <c r="O1412" s="6"/>
      <c r="P1412" s="6"/>
      <c r="Q1412" s="6"/>
      <c r="R1412" s="6"/>
      <c r="S1412" s="6"/>
      <c r="T1412" s="6"/>
      <c r="U1412" s="6"/>
      <c r="V1412" s="6"/>
      <c r="W1412" s="6"/>
      <c r="X1412" s="6"/>
      <c r="Y1412" s="6"/>
      <c r="Z1412" s="6"/>
      <c r="AA1412" s="6"/>
      <c r="AB1412" s="6"/>
      <c r="AC1412" s="6"/>
      <c r="AD1412" s="6"/>
      <c r="AE1412" s="6"/>
      <c r="AF1412" s="6"/>
      <c r="AG1412" s="6"/>
      <c r="AH1412" s="6"/>
      <c r="AI1412" s="6"/>
      <c r="AJ1412" s="6"/>
      <c r="AK1412" s="6"/>
      <c r="AL1412" s="6"/>
    </row>
  </sheetData>
  <sheetProtection password="9CA0" sheet="1" objects="1" scenarios="1"/>
  <mergeCells count="2390">
    <mergeCell ref="U956:X956"/>
    <mergeCell ref="Y956:Z956"/>
    <mergeCell ref="B953:F956"/>
    <mergeCell ref="G956:H956"/>
    <mergeCell ref="AF51:AK51"/>
    <mergeCell ref="B968:AJ968"/>
    <mergeCell ref="I951:L951"/>
    <mergeCell ref="M951:N951"/>
    <mergeCell ref="O951:R951"/>
    <mergeCell ref="S951:T951"/>
    <mergeCell ref="B969:AJ969"/>
    <mergeCell ref="I956:L956"/>
    <mergeCell ref="M956:N956"/>
    <mergeCell ref="AA951:AD951"/>
    <mergeCell ref="AE951:AF951"/>
    <mergeCell ref="AG951:AJ951"/>
    <mergeCell ref="U951:X951"/>
    <mergeCell ref="Y951:Z951"/>
    <mergeCell ref="B949:F951"/>
    <mergeCell ref="G951:H951"/>
    <mergeCell ref="B970:AJ970"/>
    <mergeCell ref="AA956:AD956"/>
    <mergeCell ref="AE956:AF956"/>
    <mergeCell ref="AG956:AJ956"/>
    <mergeCell ref="AD960:AF960"/>
    <mergeCell ref="AH960:AJ960"/>
    <mergeCell ref="O956:R956"/>
    <mergeCell ref="S956:T956"/>
    <mergeCell ref="B966:AJ966"/>
    <mergeCell ref="B967:AJ967"/>
    <mergeCell ref="G947:H947"/>
    <mergeCell ref="I947:L947"/>
    <mergeCell ref="M947:N947"/>
    <mergeCell ref="O947:R947"/>
    <mergeCell ref="AE947:AF947"/>
    <mergeCell ref="AG947:AJ947"/>
    <mergeCell ref="AE945:AF945"/>
    <mergeCell ref="AG945:AJ945"/>
    <mergeCell ref="AA947:AD947"/>
    <mergeCell ref="O945:R945"/>
    <mergeCell ref="S945:T945"/>
    <mergeCell ref="U945:X945"/>
    <mergeCell ref="Y945:Z945"/>
    <mergeCell ref="S947:T947"/>
    <mergeCell ref="U947:X947"/>
    <mergeCell ref="Y947:Z947"/>
    <mergeCell ref="B943:F945"/>
    <mergeCell ref="G945:H945"/>
    <mergeCell ref="I945:L945"/>
    <mergeCell ref="M945:N945"/>
    <mergeCell ref="Y941:Z941"/>
    <mergeCell ref="AA941:AD941"/>
    <mergeCell ref="S941:T941"/>
    <mergeCell ref="U941:X941"/>
    <mergeCell ref="AA945:AD945"/>
    <mergeCell ref="AE941:AF941"/>
    <mergeCell ref="AG941:AJ941"/>
    <mergeCell ref="AA938:AD938"/>
    <mergeCell ref="AE938:AF938"/>
    <mergeCell ref="AG938:AJ938"/>
    <mergeCell ref="C940:F941"/>
    <mergeCell ref="G941:H941"/>
    <mergeCell ref="I941:L941"/>
    <mergeCell ref="M941:N941"/>
    <mergeCell ref="O941:R941"/>
    <mergeCell ref="AE936:AF936"/>
    <mergeCell ref="AG936:AJ936"/>
    <mergeCell ref="C938:F938"/>
    <mergeCell ref="G938:H938"/>
    <mergeCell ref="I938:L938"/>
    <mergeCell ref="M938:N938"/>
    <mergeCell ref="O938:R938"/>
    <mergeCell ref="S938:T938"/>
    <mergeCell ref="U938:X938"/>
    <mergeCell ref="Y938:Z938"/>
    <mergeCell ref="AG934:AJ934"/>
    <mergeCell ref="C936:F936"/>
    <mergeCell ref="G936:H936"/>
    <mergeCell ref="I936:L936"/>
    <mergeCell ref="M936:N936"/>
    <mergeCell ref="O936:R936"/>
    <mergeCell ref="S936:T936"/>
    <mergeCell ref="U936:X936"/>
    <mergeCell ref="Y936:Z936"/>
    <mergeCell ref="AA936:AD936"/>
    <mergeCell ref="AG932:AJ932"/>
    <mergeCell ref="C934:F934"/>
    <mergeCell ref="G934:H934"/>
    <mergeCell ref="I934:L934"/>
    <mergeCell ref="M934:N934"/>
    <mergeCell ref="S934:T934"/>
    <mergeCell ref="U934:X934"/>
    <mergeCell ref="Y934:Z934"/>
    <mergeCell ref="AA934:AD934"/>
    <mergeCell ref="AE934:AF934"/>
    <mergeCell ref="AA930:AD930"/>
    <mergeCell ref="AE930:AF930"/>
    <mergeCell ref="AG930:AJ930"/>
    <mergeCell ref="C932:F932"/>
    <mergeCell ref="G932:H932"/>
    <mergeCell ref="I932:L932"/>
    <mergeCell ref="M932:N932"/>
    <mergeCell ref="Y932:Z932"/>
    <mergeCell ref="AA932:AD932"/>
    <mergeCell ref="AE932:AF932"/>
    <mergeCell ref="O930:R930"/>
    <mergeCell ref="S930:T930"/>
    <mergeCell ref="U930:X930"/>
    <mergeCell ref="Y930:Z930"/>
    <mergeCell ref="C930:F930"/>
    <mergeCell ref="G930:H930"/>
    <mergeCell ref="I930:L930"/>
    <mergeCell ref="M930:N930"/>
    <mergeCell ref="AG922:AJ922"/>
    <mergeCell ref="C928:F928"/>
    <mergeCell ref="G928:H928"/>
    <mergeCell ref="I928:L928"/>
    <mergeCell ref="M928:N928"/>
    <mergeCell ref="AA928:AD928"/>
    <mergeCell ref="AE928:AF928"/>
    <mergeCell ref="AG928:AJ928"/>
    <mergeCell ref="G922:H922"/>
    <mergeCell ref="I922:L922"/>
    <mergeCell ref="M922:N922"/>
    <mergeCell ref="O922:R922"/>
    <mergeCell ref="AA918:AD918"/>
    <mergeCell ref="AE918:AF918"/>
    <mergeCell ref="AA922:AD922"/>
    <mergeCell ref="AE922:AF922"/>
    <mergeCell ref="AG918:AJ918"/>
    <mergeCell ref="G919:AJ919"/>
    <mergeCell ref="G918:H918"/>
    <mergeCell ref="I918:L918"/>
    <mergeCell ref="M918:N918"/>
    <mergeCell ref="O918:R918"/>
    <mergeCell ref="AA914:AD914"/>
    <mergeCell ref="AE914:AF914"/>
    <mergeCell ref="AG914:AJ914"/>
    <mergeCell ref="G915:AJ915"/>
    <mergeCell ref="AA912:AD912"/>
    <mergeCell ref="AE912:AF912"/>
    <mergeCell ref="AG912:AJ912"/>
    <mergeCell ref="U914:X914"/>
    <mergeCell ref="B914:F915"/>
    <mergeCell ref="G914:H914"/>
    <mergeCell ref="I914:L914"/>
    <mergeCell ref="M914:N914"/>
    <mergeCell ref="O914:R914"/>
    <mergeCell ref="S914:T914"/>
    <mergeCell ref="AE907:AF907"/>
    <mergeCell ref="G912:H912"/>
    <mergeCell ref="I912:L912"/>
    <mergeCell ref="M912:N912"/>
    <mergeCell ref="O912:R912"/>
    <mergeCell ref="S912:T912"/>
    <mergeCell ref="U912:X912"/>
    <mergeCell ref="Y912:Z912"/>
    <mergeCell ref="Y907:Z907"/>
    <mergeCell ref="B906:F907"/>
    <mergeCell ref="G907:H907"/>
    <mergeCell ref="I907:L907"/>
    <mergeCell ref="M907:N907"/>
    <mergeCell ref="G902:H902"/>
    <mergeCell ref="I902:L902"/>
    <mergeCell ref="M902:N902"/>
    <mergeCell ref="G904:H904"/>
    <mergeCell ref="I904:L904"/>
    <mergeCell ref="AN2:AQ2"/>
    <mergeCell ref="X83:AK83"/>
    <mergeCell ref="AB2:AE2"/>
    <mergeCell ref="AG2:AJ2"/>
    <mergeCell ref="AN4:AQ4"/>
    <mergeCell ref="AF80:AK80"/>
    <mergeCell ref="AF69:AK69"/>
    <mergeCell ref="AF67:AK67"/>
    <mergeCell ref="AF55:AK55"/>
    <mergeCell ref="AF57:AK57"/>
    <mergeCell ref="J1233:M1233"/>
    <mergeCell ref="AA892:AD894"/>
    <mergeCell ref="AE892:AF894"/>
    <mergeCell ref="O892:R894"/>
    <mergeCell ref="S892:T894"/>
    <mergeCell ref="U892:X894"/>
    <mergeCell ref="Y892:Z894"/>
    <mergeCell ref="Y900:Z900"/>
    <mergeCell ref="AA900:AD900"/>
    <mergeCell ref="AA904:AD904"/>
    <mergeCell ref="R2:U2"/>
    <mergeCell ref="A15:AK15"/>
    <mergeCell ref="AG378:AJ378"/>
    <mergeCell ref="AG369:AJ369"/>
    <mergeCell ref="H2:K2"/>
    <mergeCell ref="C4:F4"/>
    <mergeCell ref="H4:K4"/>
    <mergeCell ref="M4:P4"/>
    <mergeCell ref="M2:P2"/>
    <mergeCell ref="AB371:AE371"/>
    <mergeCell ref="AG758:AJ758"/>
    <mergeCell ref="AE900:AF900"/>
    <mergeCell ref="AG790:AJ790"/>
    <mergeCell ref="R992:V992"/>
    <mergeCell ref="Q762:R762"/>
    <mergeCell ref="Y779:Z779"/>
    <mergeCell ref="AG900:AJ900"/>
    <mergeCell ref="O902:R902"/>
    <mergeCell ref="S902:T902"/>
    <mergeCell ref="U902:X902"/>
    <mergeCell ref="B900:F900"/>
    <mergeCell ref="G900:H900"/>
    <mergeCell ref="J762:K762"/>
    <mergeCell ref="I900:L900"/>
    <mergeCell ref="M900:N900"/>
    <mergeCell ref="U900:X900"/>
    <mergeCell ref="W762:Z762"/>
    <mergeCell ref="O824:P824"/>
    <mergeCell ref="Y777:Z777"/>
    <mergeCell ref="A804:V805"/>
    <mergeCell ref="AC1256:AI1256"/>
    <mergeCell ref="AB1165:AE1165"/>
    <mergeCell ref="AB1167:AE1167"/>
    <mergeCell ref="AG1213:AJ1213"/>
    <mergeCell ref="A1227:AK1227"/>
    <mergeCell ref="A1253:V1254"/>
    <mergeCell ref="B1215:I1215"/>
    <mergeCell ref="K1215:Q1215"/>
    <mergeCell ref="A1251:V1251"/>
    <mergeCell ref="J1231:M1231"/>
    <mergeCell ref="R4:U4"/>
    <mergeCell ref="W4:Z4"/>
    <mergeCell ref="AB1277:AE1277"/>
    <mergeCell ref="AD8:AK8"/>
    <mergeCell ref="AD9:AK9"/>
    <mergeCell ref="AB10:AK10"/>
    <mergeCell ref="AB11:AK11"/>
    <mergeCell ref="I12:AK12"/>
    <mergeCell ref="I13:AK13"/>
    <mergeCell ref="AJ1250:AK1252"/>
    <mergeCell ref="I1291:J1291"/>
    <mergeCell ref="I1292:J1292"/>
    <mergeCell ref="I1293:J1293"/>
    <mergeCell ref="I1286:J1286"/>
    <mergeCell ref="I1290:J1290"/>
    <mergeCell ref="I1289:J1289"/>
    <mergeCell ref="I1288:J1288"/>
    <mergeCell ref="I1287:J1287"/>
    <mergeCell ref="AB1317:AE1317"/>
    <mergeCell ref="I1306:J1306"/>
    <mergeCell ref="B1329:AK1329"/>
    <mergeCell ref="B1330:AK1330"/>
    <mergeCell ref="I1314:J1314"/>
    <mergeCell ref="I1315:J1315"/>
    <mergeCell ref="I1309:J1309"/>
    <mergeCell ref="I1310:J1310"/>
    <mergeCell ref="AB1307:AE1307"/>
    <mergeCell ref="Y1311:Z1311"/>
    <mergeCell ref="AB1336:AJ1336"/>
    <mergeCell ref="B1327:AK1327"/>
    <mergeCell ref="AB1309:AE1309"/>
    <mergeCell ref="I1312:J1312"/>
    <mergeCell ref="I1313:J1313"/>
    <mergeCell ref="Y1312:Z1312"/>
    <mergeCell ref="I1316:J1316"/>
    <mergeCell ref="I1317:J1317"/>
    <mergeCell ref="B1328:AK1328"/>
    <mergeCell ref="B1331:AK1331"/>
    <mergeCell ref="AB1269:AE1269"/>
    <mergeCell ref="AG1253:AI1253"/>
    <mergeCell ref="AG1254:AI1254"/>
    <mergeCell ref="AC1255:AI1255"/>
    <mergeCell ref="A1259:AK1259"/>
    <mergeCell ref="A1260:AK1260"/>
    <mergeCell ref="AG1263:AJ1265"/>
    <mergeCell ref="L1269:M1269"/>
    <mergeCell ref="O1269:R1269"/>
    <mergeCell ref="T1263:W1265"/>
    <mergeCell ref="AB1273:AE1273"/>
    <mergeCell ref="AB1275:AE1275"/>
    <mergeCell ref="AB1271:AE1271"/>
    <mergeCell ref="AB1279:AE1279"/>
    <mergeCell ref="I1307:J1307"/>
    <mergeCell ref="I1294:J1294"/>
    <mergeCell ref="I1295:J1295"/>
    <mergeCell ref="I1296:J1296"/>
    <mergeCell ref="I1297:J1297"/>
    <mergeCell ref="I1305:J1305"/>
    <mergeCell ref="I1302:J1302"/>
    <mergeCell ref="I1303:J1303"/>
    <mergeCell ref="I1304:J1304"/>
    <mergeCell ref="T1305:W1305"/>
    <mergeCell ref="O1307:R1307"/>
    <mergeCell ref="T1307:W1307"/>
    <mergeCell ref="L1307:M1307"/>
    <mergeCell ref="L1303:M1303"/>
    <mergeCell ref="L1305:M1305"/>
    <mergeCell ref="O1303:R1303"/>
    <mergeCell ref="I1311:J1311"/>
    <mergeCell ref="I1308:J1308"/>
    <mergeCell ref="T1311:W1311"/>
    <mergeCell ref="L1309:M1309"/>
    <mergeCell ref="O1309:R1309"/>
    <mergeCell ref="T1309:W1309"/>
    <mergeCell ref="I1285:J1285"/>
    <mergeCell ref="I1275:J1275"/>
    <mergeCell ref="I1276:J1276"/>
    <mergeCell ref="I1277:J1277"/>
    <mergeCell ref="I1279:J1279"/>
    <mergeCell ref="I1281:J1281"/>
    <mergeCell ref="I1282:J1282"/>
    <mergeCell ref="I1283:J1283"/>
    <mergeCell ref="I1284:J1284"/>
    <mergeCell ref="L1279:M1279"/>
    <mergeCell ref="Y1274:Z1274"/>
    <mergeCell ref="I1269:J1269"/>
    <mergeCell ref="I1270:J1270"/>
    <mergeCell ref="I1271:J1271"/>
    <mergeCell ref="I1272:J1272"/>
    <mergeCell ref="I1273:J1273"/>
    <mergeCell ref="I1274:J1274"/>
    <mergeCell ref="L1271:M1271"/>
    <mergeCell ref="T1271:W1271"/>
    <mergeCell ref="L1283:M1283"/>
    <mergeCell ref="O1277:R1277"/>
    <mergeCell ref="L1285:M1285"/>
    <mergeCell ref="L1287:M1287"/>
    <mergeCell ref="L1289:M1289"/>
    <mergeCell ref="L1291:M1291"/>
    <mergeCell ref="L1281:M1281"/>
    <mergeCell ref="O1279:R1279"/>
    <mergeCell ref="O1281:R1281"/>
    <mergeCell ref="L1277:M1277"/>
    <mergeCell ref="O1305:R1305"/>
    <mergeCell ref="AB1301:AE1301"/>
    <mergeCell ref="AB1303:AE1303"/>
    <mergeCell ref="AB1299:AE1299"/>
    <mergeCell ref="T1303:W1303"/>
    <mergeCell ref="L1299:M1299"/>
    <mergeCell ref="O1285:R1285"/>
    <mergeCell ref="O1287:R1287"/>
    <mergeCell ref="O1289:R1289"/>
    <mergeCell ref="O1291:R1291"/>
    <mergeCell ref="AB1293:AE1293"/>
    <mergeCell ref="AB1305:AE1305"/>
    <mergeCell ref="O1299:R1299"/>
    <mergeCell ref="AB1291:AE1291"/>
    <mergeCell ref="Y1293:Z1293"/>
    <mergeCell ref="O1293:R1293"/>
    <mergeCell ref="Y1310:Z1310"/>
    <mergeCell ref="Y1307:Z1307"/>
    <mergeCell ref="Y1308:Z1308"/>
    <mergeCell ref="Y1309:Z1309"/>
    <mergeCell ref="Y1300:Z1300"/>
    <mergeCell ref="Y1301:Z1301"/>
    <mergeCell ref="Y1306:Z1306"/>
    <mergeCell ref="Y1294:Z1294"/>
    <mergeCell ref="Y1295:Z1295"/>
    <mergeCell ref="Y1296:Z1296"/>
    <mergeCell ref="Y1299:Z1299"/>
    <mergeCell ref="AB1295:AE1295"/>
    <mergeCell ref="AB1297:AE1297"/>
    <mergeCell ref="Y1297:Z1297"/>
    <mergeCell ref="I1299:J1299"/>
    <mergeCell ref="L1293:M1293"/>
    <mergeCell ref="L1295:M1295"/>
    <mergeCell ref="L1297:M1297"/>
    <mergeCell ref="O1295:R1295"/>
    <mergeCell ref="T1299:W1299"/>
    <mergeCell ref="T1293:W1293"/>
    <mergeCell ref="O1297:R1297"/>
    <mergeCell ref="T1295:W1295"/>
    <mergeCell ref="T1297:W1297"/>
    <mergeCell ref="I1300:J1300"/>
    <mergeCell ref="O1301:R1301"/>
    <mergeCell ref="I1301:J1301"/>
    <mergeCell ref="T1301:W1301"/>
    <mergeCell ref="L1301:M1301"/>
    <mergeCell ref="AB1315:AE1315"/>
    <mergeCell ref="Y1302:Z1302"/>
    <mergeCell ref="Y1303:Z1303"/>
    <mergeCell ref="Y1304:Z1304"/>
    <mergeCell ref="Y1305:Z1305"/>
    <mergeCell ref="AB1313:AE1313"/>
    <mergeCell ref="AB1311:AE1311"/>
    <mergeCell ref="T1291:W1291"/>
    <mergeCell ref="Y1292:Z1292"/>
    <mergeCell ref="T1285:W1285"/>
    <mergeCell ref="T1287:W1287"/>
    <mergeCell ref="T1289:W1289"/>
    <mergeCell ref="Y1289:Z1289"/>
    <mergeCell ref="Y1290:Z1290"/>
    <mergeCell ref="Y1287:Z1287"/>
    <mergeCell ref="Y1288:Z1288"/>
    <mergeCell ref="Y1291:Z1291"/>
    <mergeCell ref="AB1289:AE1289"/>
    <mergeCell ref="Y1286:Z1286"/>
    <mergeCell ref="AG188:AI188"/>
    <mergeCell ref="AB1283:AE1283"/>
    <mergeCell ref="AB1285:AE1285"/>
    <mergeCell ref="Y1284:Z1284"/>
    <mergeCell ref="Y1263:Z1265"/>
    <mergeCell ref="AB1263:AE1265"/>
    <mergeCell ref="Y1269:Z1269"/>
    <mergeCell ref="AB1281:AE1281"/>
    <mergeCell ref="L1273:M1273"/>
    <mergeCell ref="O1273:R1273"/>
    <mergeCell ref="AB1287:AE1287"/>
    <mergeCell ref="O1283:R1283"/>
    <mergeCell ref="L1275:M1275"/>
    <mergeCell ref="O1275:R1275"/>
    <mergeCell ref="T1277:W1277"/>
    <mergeCell ref="T1279:W1279"/>
    <mergeCell ref="AB762:AE762"/>
    <mergeCell ref="S762:V762"/>
    <mergeCell ref="Y1213:Z1213"/>
    <mergeCell ref="AC809:AI809"/>
    <mergeCell ref="G908:AJ910"/>
    <mergeCell ref="O907:R907"/>
    <mergeCell ref="S907:T907"/>
    <mergeCell ref="U907:X907"/>
    <mergeCell ref="AG907:AJ907"/>
    <mergeCell ref="AE904:AF904"/>
    <mergeCell ref="AC189:AI189"/>
    <mergeCell ref="AC190:AI190"/>
    <mergeCell ref="Y381:Z381"/>
    <mergeCell ref="AG381:AJ381"/>
    <mergeCell ref="Y362:Z362"/>
    <mergeCell ref="Y369:Z369"/>
    <mergeCell ref="AJ260:AK262"/>
    <mergeCell ref="M283:AA283"/>
    <mergeCell ref="A288:AK288"/>
    <mergeCell ref="B1221:I1221"/>
    <mergeCell ref="AG766:AJ766"/>
    <mergeCell ref="Y769:Z769"/>
    <mergeCell ref="Y771:Z771"/>
    <mergeCell ref="AB769:AE769"/>
    <mergeCell ref="AB771:AE771"/>
    <mergeCell ref="AC766:AD766"/>
    <mergeCell ref="B1217:I1217"/>
    <mergeCell ref="K1217:Q1217"/>
    <mergeCell ref="AA907:AD907"/>
    <mergeCell ref="A893:F893"/>
    <mergeCell ref="W741:Z741"/>
    <mergeCell ref="Y786:Z786"/>
    <mergeCell ref="W726:Z726"/>
    <mergeCell ref="W718:Z718"/>
    <mergeCell ref="Y775:Z775"/>
    <mergeCell ref="S760:V760"/>
    <mergeCell ref="W760:Z760"/>
    <mergeCell ref="J752:K752"/>
    <mergeCell ref="M752:P752"/>
    <mergeCell ref="M741:P741"/>
    <mergeCell ref="Q741:R741"/>
    <mergeCell ref="S741:V741"/>
    <mergeCell ref="C364:V365"/>
    <mergeCell ref="M737:P737"/>
    <mergeCell ref="Q737:R737"/>
    <mergeCell ref="S737:V737"/>
    <mergeCell ref="S718:V718"/>
    <mergeCell ref="C380:V381"/>
    <mergeCell ref="C383:V384"/>
    <mergeCell ref="Y384:Z384"/>
    <mergeCell ref="Y371:Z371"/>
    <mergeCell ref="Y1199:Z1199"/>
    <mergeCell ref="R820:U820"/>
    <mergeCell ref="O820:P820"/>
    <mergeCell ref="M904:N904"/>
    <mergeCell ref="Y922:Z922"/>
    <mergeCell ref="C373:V374"/>
    <mergeCell ref="Y928:Z928"/>
    <mergeCell ref="Y904:Z904"/>
    <mergeCell ref="Y914:Z914"/>
    <mergeCell ref="U928:X928"/>
    <mergeCell ref="O823:P823"/>
    <mergeCell ref="J758:K758"/>
    <mergeCell ref="Q760:R760"/>
    <mergeCell ref="S918:T918"/>
    <mergeCell ref="U918:X918"/>
    <mergeCell ref="Y918:Z918"/>
    <mergeCell ref="M762:P762"/>
    <mergeCell ref="M760:P760"/>
    <mergeCell ref="Y773:Z773"/>
    <mergeCell ref="A807:V807"/>
    <mergeCell ref="O814:P816"/>
    <mergeCell ref="K1221:Q1221"/>
    <mergeCell ref="O829:P829"/>
    <mergeCell ref="R829:U829"/>
    <mergeCell ref="B851:N853"/>
    <mergeCell ref="K1219:Q1219"/>
    <mergeCell ref="B1219:I1219"/>
    <mergeCell ref="O904:R904"/>
    <mergeCell ref="S904:T904"/>
    <mergeCell ref="B902:F902"/>
    <mergeCell ref="U904:X904"/>
    <mergeCell ref="O1263:R1265"/>
    <mergeCell ref="I1263:J1265"/>
    <mergeCell ref="L1263:M1265"/>
    <mergeCell ref="J1235:M1235"/>
    <mergeCell ref="J1229:M1229"/>
    <mergeCell ref="O1271:R1271"/>
    <mergeCell ref="S922:T922"/>
    <mergeCell ref="U922:X922"/>
    <mergeCell ref="O928:R928"/>
    <mergeCell ref="S928:T928"/>
    <mergeCell ref="O932:R932"/>
    <mergeCell ref="S932:T932"/>
    <mergeCell ref="U932:X932"/>
    <mergeCell ref="O934:R934"/>
    <mergeCell ref="T1269:W1269"/>
    <mergeCell ref="T1273:W1273"/>
    <mergeCell ref="T1275:W1275"/>
    <mergeCell ref="Y1281:Z1281"/>
    <mergeCell ref="Y1277:Z1277"/>
    <mergeCell ref="Y1279:Z1279"/>
    <mergeCell ref="Y1270:Z1270"/>
    <mergeCell ref="T1281:W1281"/>
    <mergeCell ref="Y1285:Z1285"/>
    <mergeCell ref="Y1275:Z1275"/>
    <mergeCell ref="Y1276:Z1276"/>
    <mergeCell ref="Y1271:Z1271"/>
    <mergeCell ref="Y1272:Z1272"/>
    <mergeCell ref="Y1282:Z1282"/>
    <mergeCell ref="Y1283:Z1283"/>
    <mergeCell ref="T1283:W1283"/>
    <mergeCell ref="Y1273:Z1273"/>
    <mergeCell ref="AG1242:AJ1242"/>
    <mergeCell ref="AG1223:AJ1223"/>
    <mergeCell ref="Y1229:Z1229"/>
    <mergeCell ref="AB1229:AE1229"/>
    <mergeCell ref="A1226:AK1226"/>
    <mergeCell ref="Y1242:Z1242"/>
    <mergeCell ref="A1240:AK1240"/>
    <mergeCell ref="AB1231:AE1231"/>
    <mergeCell ref="AB775:AE775"/>
    <mergeCell ref="AG760:AJ760"/>
    <mergeCell ref="AG762:AJ762"/>
    <mergeCell ref="J764:K764"/>
    <mergeCell ref="M764:P764"/>
    <mergeCell ref="Q764:R764"/>
    <mergeCell ref="S764:V764"/>
    <mergeCell ref="W764:Z764"/>
    <mergeCell ref="AB764:AE764"/>
    <mergeCell ref="J760:K760"/>
    <mergeCell ref="AB760:AE760"/>
    <mergeCell ref="AB758:AE758"/>
    <mergeCell ref="M758:P758"/>
    <mergeCell ref="Q758:R758"/>
    <mergeCell ref="S758:V758"/>
    <mergeCell ref="W758:Z758"/>
    <mergeCell ref="AG756:AJ756"/>
    <mergeCell ref="M754:P754"/>
    <mergeCell ref="J756:K756"/>
    <mergeCell ref="M756:P756"/>
    <mergeCell ref="Q756:R756"/>
    <mergeCell ref="S756:V756"/>
    <mergeCell ref="AB754:AE754"/>
    <mergeCell ref="J754:K754"/>
    <mergeCell ref="W756:Z756"/>
    <mergeCell ref="AB756:AE756"/>
    <mergeCell ref="B798:AJ798"/>
    <mergeCell ref="Y781:Z781"/>
    <mergeCell ref="AB752:AE752"/>
    <mergeCell ref="AG754:AJ754"/>
    <mergeCell ref="Q754:R754"/>
    <mergeCell ref="S754:V754"/>
    <mergeCell ref="W754:Z754"/>
    <mergeCell ref="S752:V752"/>
    <mergeCell ref="Q752:R752"/>
    <mergeCell ref="W752:Z752"/>
    <mergeCell ref="O827:P827"/>
    <mergeCell ref="AB824:AE824"/>
    <mergeCell ref="O821:P821"/>
    <mergeCell ref="R823:U823"/>
    <mergeCell ref="AB781:AE781"/>
    <mergeCell ref="B785:X786"/>
    <mergeCell ref="AB802:AJ802"/>
    <mergeCell ref="AG783:AJ783"/>
    <mergeCell ref="Y783:Z783"/>
    <mergeCell ref="Y788:Z788"/>
    <mergeCell ref="R821:U821"/>
    <mergeCell ref="B832:J834"/>
    <mergeCell ref="R834:U834"/>
    <mergeCell ref="B829:J830"/>
    <mergeCell ref="O830:P830"/>
    <mergeCell ref="O833:P833"/>
    <mergeCell ref="B820:J821"/>
    <mergeCell ref="O826:P826"/>
    <mergeCell ref="B823:J824"/>
    <mergeCell ref="B826:J827"/>
    <mergeCell ref="AG749:AJ749"/>
    <mergeCell ref="AC749:AD749"/>
    <mergeCell ref="AC810:AI810"/>
    <mergeCell ref="AG821:AJ821"/>
    <mergeCell ref="AG807:AI807"/>
    <mergeCell ref="AB773:AE773"/>
    <mergeCell ref="AB777:AE777"/>
    <mergeCell ref="AG752:AJ752"/>
    <mergeCell ref="AG788:AJ788"/>
    <mergeCell ref="AG786:AJ786"/>
    <mergeCell ref="AB827:AE827"/>
    <mergeCell ref="W849:Z849"/>
    <mergeCell ref="W821:Z821"/>
    <mergeCell ref="AG830:AJ830"/>
    <mergeCell ref="AG808:AI808"/>
    <mergeCell ref="AB779:AE779"/>
    <mergeCell ref="AB821:AE821"/>
    <mergeCell ref="W824:Z824"/>
    <mergeCell ref="Y790:Z790"/>
    <mergeCell ref="B797:AJ797"/>
    <mergeCell ref="R833:U833"/>
    <mergeCell ref="R824:U824"/>
    <mergeCell ref="W830:Z830"/>
    <mergeCell ref="W827:Z827"/>
    <mergeCell ref="R827:U827"/>
    <mergeCell ref="R830:U830"/>
    <mergeCell ref="R826:U826"/>
    <mergeCell ref="AG747:AJ747"/>
    <mergeCell ref="J745:K745"/>
    <mergeCell ref="M745:P745"/>
    <mergeCell ref="Q745:R745"/>
    <mergeCell ref="S745:V745"/>
    <mergeCell ref="W745:Z745"/>
    <mergeCell ref="AB745:AE745"/>
    <mergeCell ref="AC747:AD747"/>
    <mergeCell ref="AB741:AE741"/>
    <mergeCell ref="AG741:AJ741"/>
    <mergeCell ref="J743:K743"/>
    <mergeCell ref="M743:P743"/>
    <mergeCell ref="Q743:R743"/>
    <mergeCell ref="S743:V743"/>
    <mergeCell ref="W743:Z743"/>
    <mergeCell ref="AB743:AE743"/>
    <mergeCell ref="AG743:AJ743"/>
    <mergeCell ref="J741:K741"/>
    <mergeCell ref="AG737:AJ737"/>
    <mergeCell ref="J739:K739"/>
    <mergeCell ref="M739:P739"/>
    <mergeCell ref="Q739:R739"/>
    <mergeCell ref="S739:V739"/>
    <mergeCell ref="W739:Z739"/>
    <mergeCell ref="AB739:AE739"/>
    <mergeCell ref="AG739:AJ739"/>
    <mergeCell ref="J737:K737"/>
    <mergeCell ref="M733:P733"/>
    <mergeCell ref="Q733:R733"/>
    <mergeCell ref="S733:V733"/>
    <mergeCell ref="W737:Z737"/>
    <mergeCell ref="AB733:AE733"/>
    <mergeCell ref="AB737:AE737"/>
    <mergeCell ref="AG733:AJ733"/>
    <mergeCell ref="J735:K735"/>
    <mergeCell ref="M735:P735"/>
    <mergeCell ref="Q735:R735"/>
    <mergeCell ref="S735:V735"/>
    <mergeCell ref="W735:Z735"/>
    <mergeCell ref="AB735:AE735"/>
    <mergeCell ref="AG735:AJ735"/>
    <mergeCell ref="J733:K733"/>
    <mergeCell ref="W733:Z733"/>
    <mergeCell ref="AG722:AJ722"/>
    <mergeCell ref="AG724:AJ724"/>
    <mergeCell ref="AC728:AD728"/>
    <mergeCell ref="AC730:AD730"/>
    <mergeCell ref="AG728:AJ728"/>
    <mergeCell ref="AG730:AJ730"/>
    <mergeCell ref="AB722:AE722"/>
    <mergeCell ref="AB724:AE724"/>
    <mergeCell ref="AB726:AE726"/>
    <mergeCell ref="AG726:AJ726"/>
    <mergeCell ref="S720:V720"/>
    <mergeCell ref="AG714:AJ714"/>
    <mergeCell ref="AG716:AJ716"/>
    <mergeCell ref="AG718:AJ718"/>
    <mergeCell ref="AG720:AJ720"/>
    <mergeCell ref="W720:Z720"/>
    <mergeCell ref="W722:Z722"/>
    <mergeCell ref="W724:Z724"/>
    <mergeCell ref="AB714:AE714"/>
    <mergeCell ref="AB716:AE716"/>
    <mergeCell ref="AB718:AE718"/>
    <mergeCell ref="AB720:AE720"/>
    <mergeCell ref="M722:P722"/>
    <mergeCell ref="M724:P724"/>
    <mergeCell ref="M726:P726"/>
    <mergeCell ref="S724:V724"/>
    <mergeCell ref="S726:V726"/>
    <mergeCell ref="S722:V722"/>
    <mergeCell ref="W637:Z637"/>
    <mergeCell ref="W646:Z646"/>
    <mergeCell ref="S710:V710"/>
    <mergeCell ref="J724:K724"/>
    <mergeCell ref="J726:K726"/>
    <mergeCell ref="Q718:R718"/>
    <mergeCell ref="Q720:R720"/>
    <mergeCell ref="Q722:R722"/>
    <mergeCell ref="Q724:R724"/>
    <mergeCell ref="Q726:R726"/>
    <mergeCell ref="W629:Z629"/>
    <mergeCell ref="O631:P631"/>
    <mergeCell ref="W635:Z635"/>
    <mergeCell ref="J722:K722"/>
    <mergeCell ref="Q589:R589"/>
    <mergeCell ref="T589:U589"/>
    <mergeCell ref="W589:Z589"/>
    <mergeCell ref="S716:V716"/>
    <mergeCell ref="W714:Z714"/>
    <mergeCell ref="W716:Z716"/>
    <mergeCell ref="B587:H587"/>
    <mergeCell ref="B589:H589"/>
    <mergeCell ref="I589:J589"/>
    <mergeCell ref="B591:H594"/>
    <mergeCell ref="I594:J594"/>
    <mergeCell ref="R629:U629"/>
    <mergeCell ref="O627:P627"/>
    <mergeCell ref="A607:V608"/>
    <mergeCell ref="B580:H580"/>
    <mergeCell ref="Q577:R577"/>
    <mergeCell ref="B581:H581"/>
    <mergeCell ref="B586:H586"/>
    <mergeCell ref="B583:H583"/>
    <mergeCell ref="I583:J583"/>
    <mergeCell ref="Q583:R583"/>
    <mergeCell ref="L583:O583"/>
    <mergeCell ref="B578:H578"/>
    <mergeCell ref="B565:H568"/>
    <mergeCell ref="O490:S490"/>
    <mergeCell ref="C480:G480"/>
    <mergeCell ref="I480:J480"/>
    <mergeCell ref="L480:O480"/>
    <mergeCell ref="I568:J568"/>
    <mergeCell ref="I490:J490"/>
    <mergeCell ref="U139:V139"/>
    <mergeCell ref="AA551:AB551"/>
    <mergeCell ref="AA557:AB557"/>
    <mergeCell ref="T557:U557"/>
    <mergeCell ref="I551:J551"/>
    <mergeCell ref="AH551:AK551"/>
    <mergeCell ref="AH557:AK557"/>
    <mergeCell ref="AC557:AF557"/>
    <mergeCell ref="AC551:AF551"/>
    <mergeCell ref="L557:O557"/>
    <mergeCell ref="AA432:AE435"/>
    <mergeCell ref="AG432:AK435"/>
    <mergeCell ref="I442:J442"/>
    <mergeCell ref="I473:J473"/>
    <mergeCell ref="I474:J474"/>
    <mergeCell ref="I475:J475"/>
    <mergeCell ref="I451:J451"/>
    <mergeCell ref="AA468:AE468"/>
    <mergeCell ref="AG468:AK468"/>
    <mergeCell ref="AA472:AE472"/>
    <mergeCell ref="I10:T10"/>
    <mergeCell ref="AB4:AE4"/>
    <mergeCell ref="AG4:AJ4"/>
    <mergeCell ref="A84:V86"/>
    <mergeCell ref="AF26:AK26"/>
    <mergeCell ref="O31:T31"/>
    <mergeCell ref="AJ84:AK86"/>
    <mergeCell ref="AF45:AK45"/>
    <mergeCell ref="AF78:AK78"/>
    <mergeCell ref="G24:I24"/>
    <mergeCell ref="AF59:AK59"/>
    <mergeCell ref="AF61:AK61"/>
    <mergeCell ref="O75:T75"/>
    <mergeCell ref="O76:T76"/>
    <mergeCell ref="O73:T73"/>
    <mergeCell ref="O74:T74"/>
    <mergeCell ref="AF63:AK63"/>
    <mergeCell ref="O43:T43"/>
    <mergeCell ref="I65:AB65"/>
    <mergeCell ref="X53:AB53"/>
    <mergeCell ref="X55:AB55"/>
    <mergeCell ref="X57:AB57"/>
    <mergeCell ref="X49:AB49"/>
    <mergeCell ref="X51:AB51"/>
    <mergeCell ref="F73:I73"/>
    <mergeCell ref="O40:T40"/>
    <mergeCell ref="J99:AJ99"/>
    <mergeCell ref="J97:O97"/>
    <mergeCell ref="AC97:AD97"/>
    <mergeCell ref="AG97:AH97"/>
    <mergeCell ref="AF47:AK47"/>
    <mergeCell ref="AF53:AK53"/>
    <mergeCell ref="AF86:AH86"/>
    <mergeCell ref="O41:T41"/>
    <mergeCell ref="AF88:AH88"/>
    <mergeCell ref="F1376:I1376"/>
    <mergeCell ref="K1376:M1376"/>
    <mergeCell ref="O35:T35"/>
    <mergeCell ref="O36:T36"/>
    <mergeCell ref="O37:T37"/>
    <mergeCell ref="F1367:I1367"/>
    <mergeCell ref="K1367:M1367"/>
    <mergeCell ref="B1207:I1207"/>
    <mergeCell ref="B1209:I1209"/>
    <mergeCell ref="B1211:I1211"/>
    <mergeCell ref="O1378:R1378"/>
    <mergeCell ref="F1377:I1377"/>
    <mergeCell ref="K1377:M1377"/>
    <mergeCell ref="O1377:R1377"/>
    <mergeCell ref="AC1385:AK1385"/>
    <mergeCell ref="AI1380:AL1380"/>
    <mergeCell ref="F1363:R1363"/>
    <mergeCell ref="AC1363:AK1363"/>
    <mergeCell ref="H1365:R1365"/>
    <mergeCell ref="H1387:R1387"/>
    <mergeCell ref="AB1387:AK1387"/>
    <mergeCell ref="Z1382:AC1382"/>
    <mergeCell ref="AE1382:AG1382"/>
    <mergeCell ref="AI1382:AL1382"/>
    <mergeCell ref="F1382:I1382"/>
    <mergeCell ref="K1382:M1382"/>
    <mergeCell ref="O1382:R1382"/>
    <mergeCell ref="F1385:R1385"/>
    <mergeCell ref="AB1365:AK1365"/>
    <mergeCell ref="U1380:X1380"/>
    <mergeCell ref="F1380:I1380"/>
    <mergeCell ref="K1380:M1380"/>
    <mergeCell ref="F1378:I1378"/>
    <mergeCell ref="K1378:M1378"/>
    <mergeCell ref="Z1379:AC1379"/>
    <mergeCell ref="AE1379:AG1379"/>
    <mergeCell ref="Z1380:AC1380"/>
    <mergeCell ref="AE1380:AG1380"/>
    <mergeCell ref="AC1341:AK1341"/>
    <mergeCell ref="H1343:R1343"/>
    <mergeCell ref="AB1343:AK1343"/>
    <mergeCell ref="Z1404:AC1404"/>
    <mergeCell ref="AE1404:AG1404"/>
    <mergeCell ref="AI1404:AL1404"/>
    <mergeCell ref="Z1402:AC1402"/>
    <mergeCell ref="AE1402:AG1402"/>
    <mergeCell ref="AI1402:AL1402"/>
    <mergeCell ref="F1404:I1404"/>
    <mergeCell ref="K1404:M1404"/>
    <mergeCell ref="O1404:R1404"/>
    <mergeCell ref="U1402:X1402"/>
    <mergeCell ref="F1402:I1402"/>
    <mergeCell ref="K1402:M1402"/>
    <mergeCell ref="O1402:R1402"/>
    <mergeCell ref="AI1400:AL1400"/>
    <mergeCell ref="AI1401:AL1401"/>
    <mergeCell ref="F1401:I1401"/>
    <mergeCell ref="K1401:M1401"/>
    <mergeCell ref="O1401:R1401"/>
    <mergeCell ref="U1401:X1401"/>
    <mergeCell ref="Z1401:AC1401"/>
    <mergeCell ref="AE1401:AG1401"/>
    <mergeCell ref="Z1399:AC1399"/>
    <mergeCell ref="AE1399:AG1399"/>
    <mergeCell ref="AI1399:AL1399"/>
    <mergeCell ref="A1400:D1400"/>
    <mergeCell ref="F1400:I1400"/>
    <mergeCell ref="K1400:M1400"/>
    <mergeCell ref="O1400:R1400"/>
    <mergeCell ref="U1400:X1400"/>
    <mergeCell ref="Z1400:AC1400"/>
    <mergeCell ref="AE1400:AG1400"/>
    <mergeCell ref="F1399:I1399"/>
    <mergeCell ref="K1399:M1399"/>
    <mergeCell ref="O1399:R1399"/>
    <mergeCell ref="U1399:X1399"/>
    <mergeCell ref="AI1397:AL1397"/>
    <mergeCell ref="A1398:D1398"/>
    <mergeCell ref="F1398:I1398"/>
    <mergeCell ref="K1398:M1398"/>
    <mergeCell ref="O1398:R1398"/>
    <mergeCell ref="U1398:X1398"/>
    <mergeCell ref="Z1398:AC1398"/>
    <mergeCell ref="AE1398:AG1398"/>
    <mergeCell ref="AI1398:AL1398"/>
    <mergeCell ref="Z1396:AC1396"/>
    <mergeCell ref="AE1396:AG1396"/>
    <mergeCell ref="AI1396:AL1396"/>
    <mergeCell ref="AE1397:AG1397"/>
    <mergeCell ref="A1397:D1397"/>
    <mergeCell ref="F1397:I1397"/>
    <mergeCell ref="K1397:M1397"/>
    <mergeCell ref="O1397:R1397"/>
    <mergeCell ref="U1397:X1397"/>
    <mergeCell ref="Z1397:AC1397"/>
    <mergeCell ref="F1396:I1396"/>
    <mergeCell ref="K1396:M1396"/>
    <mergeCell ref="O1396:R1396"/>
    <mergeCell ref="U1396:X1396"/>
    <mergeCell ref="AI1394:AL1394"/>
    <mergeCell ref="A1395:D1395"/>
    <mergeCell ref="F1395:I1395"/>
    <mergeCell ref="K1395:M1395"/>
    <mergeCell ref="O1395:R1395"/>
    <mergeCell ref="U1395:X1395"/>
    <mergeCell ref="Z1395:AC1395"/>
    <mergeCell ref="AE1395:AG1395"/>
    <mergeCell ref="AI1395:AL1395"/>
    <mergeCell ref="Z1393:AC1393"/>
    <mergeCell ref="AE1393:AG1393"/>
    <mergeCell ref="AI1393:AL1393"/>
    <mergeCell ref="AE1394:AG1394"/>
    <mergeCell ref="A1394:D1394"/>
    <mergeCell ref="F1394:I1394"/>
    <mergeCell ref="K1394:M1394"/>
    <mergeCell ref="O1394:R1394"/>
    <mergeCell ref="U1394:X1394"/>
    <mergeCell ref="Z1394:AC1394"/>
    <mergeCell ref="F1393:I1393"/>
    <mergeCell ref="K1393:M1393"/>
    <mergeCell ref="O1393:R1393"/>
    <mergeCell ref="U1393:X1393"/>
    <mergeCell ref="F1392:I1392"/>
    <mergeCell ref="K1392:M1392"/>
    <mergeCell ref="O1392:R1392"/>
    <mergeCell ref="U1392:X1392"/>
    <mergeCell ref="AI1391:AL1391"/>
    <mergeCell ref="Z1392:AC1392"/>
    <mergeCell ref="AE1392:AG1392"/>
    <mergeCell ref="AI1392:AL1392"/>
    <mergeCell ref="Z1389:AC1389"/>
    <mergeCell ref="AE1389:AG1389"/>
    <mergeCell ref="AI1389:AL1389"/>
    <mergeCell ref="AE1391:AG1391"/>
    <mergeCell ref="A1391:D1391"/>
    <mergeCell ref="F1391:I1391"/>
    <mergeCell ref="K1391:M1391"/>
    <mergeCell ref="O1391:R1391"/>
    <mergeCell ref="U1391:X1391"/>
    <mergeCell ref="Z1391:AC1391"/>
    <mergeCell ref="F1389:I1389"/>
    <mergeCell ref="K1389:M1389"/>
    <mergeCell ref="O1389:R1389"/>
    <mergeCell ref="U1389:X1389"/>
    <mergeCell ref="O1380:R1380"/>
    <mergeCell ref="AI1379:AL1379"/>
    <mergeCell ref="F1379:I1379"/>
    <mergeCell ref="K1379:M1379"/>
    <mergeCell ref="O1379:R1379"/>
    <mergeCell ref="U1379:X1379"/>
    <mergeCell ref="Z1378:AC1378"/>
    <mergeCell ref="AE1378:AG1378"/>
    <mergeCell ref="AI1378:AL1378"/>
    <mergeCell ref="U1377:X1377"/>
    <mergeCell ref="Z1377:AC1377"/>
    <mergeCell ref="AE1377:AG1377"/>
    <mergeCell ref="AI1377:AL1377"/>
    <mergeCell ref="U1378:X1378"/>
    <mergeCell ref="O1376:R1376"/>
    <mergeCell ref="U1376:X1376"/>
    <mergeCell ref="Z1375:AC1375"/>
    <mergeCell ref="AE1375:AG1375"/>
    <mergeCell ref="AI1375:AL1375"/>
    <mergeCell ref="AI1376:AL1376"/>
    <mergeCell ref="Z1376:AC1376"/>
    <mergeCell ref="AE1376:AG1376"/>
    <mergeCell ref="AI1372:AL1372"/>
    <mergeCell ref="AE1373:AG1373"/>
    <mergeCell ref="AI1373:AL1373"/>
    <mergeCell ref="F1375:I1375"/>
    <mergeCell ref="K1375:M1375"/>
    <mergeCell ref="O1375:R1375"/>
    <mergeCell ref="U1375:X1375"/>
    <mergeCell ref="Z1374:AC1374"/>
    <mergeCell ref="AE1374:AG1374"/>
    <mergeCell ref="F1373:I1373"/>
    <mergeCell ref="K1373:M1373"/>
    <mergeCell ref="O1373:R1373"/>
    <mergeCell ref="U1373:X1373"/>
    <mergeCell ref="Z1373:AC1373"/>
    <mergeCell ref="AI1374:AL1374"/>
    <mergeCell ref="F1374:I1374"/>
    <mergeCell ref="K1374:M1374"/>
    <mergeCell ref="O1374:R1374"/>
    <mergeCell ref="U1374:X1374"/>
    <mergeCell ref="Z1371:AC1371"/>
    <mergeCell ref="AE1371:AG1371"/>
    <mergeCell ref="AI1371:AL1371"/>
    <mergeCell ref="A1372:D1372"/>
    <mergeCell ref="F1372:I1372"/>
    <mergeCell ref="K1372:M1372"/>
    <mergeCell ref="O1372:R1372"/>
    <mergeCell ref="U1372:X1372"/>
    <mergeCell ref="Z1372:AC1372"/>
    <mergeCell ref="AE1372:AG1372"/>
    <mergeCell ref="F1371:I1371"/>
    <mergeCell ref="K1371:M1371"/>
    <mergeCell ref="O1371:R1371"/>
    <mergeCell ref="U1371:X1371"/>
    <mergeCell ref="AI1369:AL1369"/>
    <mergeCell ref="A1370:D1370"/>
    <mergeCell ref="F1370:I1370"/>
    <mergeCell ref="K1370:M1370"/>
    <mergeCell ref="O1370:R1370"/>
    <mergeCell ref="U1370:X1370"/>
    <mergeCell ref="AE1370:AG1370"/>
    <mergeCell ref="AI1370:AL1370"/>
    <mergeCell ref="Z1367:AC1367"/>
    <mergeCell ref="AE1367:AG1367"/>
    <mergeCell ref="AI1367:AL1367"/>
    <mergeCell ref="AE1369:AG1369"/>
    <mergeCell ref="F1369:I1369"/>
    <mergeCell ref="K1369:M1369"/>
    <mergeCell ref="O1369:R1369"/>
    <mergeCell ref="U1369:X1369"/>
    <mergeCell ref="Z1369:AC1369"/>
    <mergeCell ref="Z1370:AC1370"/>
    <mergeCell ref="O1367:R1367"/>
    <mergeCell ref="U1367:X1367"/>
    <mergeCell ref="Z1351:AC1351"/>
    <mergeCell ref="AE1351:AG1351"/>
    <mergeCell ref="Z1360:AC1360"/>
    <mergeCell ref="AE1360:AG1360"/>
    <mergeCell ref="U1357:X1357"/>
    <mergeCell ref="Z1357:AC1357"/>
    <mergeCell ref="AE1357:AG1357"/>
    <mergeCell ref="U1355:X1355"/>
    <mergeCell ref="AI1351:AL1351"/>
    <mergeCell ref="U1352:X1352"/>
    <mergeCell ref="Z1352:AC1352"/>
    <mergeCell ref="AE1352:AG1352"/>
    <mergeCell ref="AI1352:AL1352"/>
    <mergeCell ref="U1351:X1351"/>
    <mergeCell ref="Z1347:AC1347"/>
    <mergeCell ref="AE1347:AG1347"/>
    <mergeCell ref="AI1347:AL1347"/>
    <mergeCell ref="U1348:X1348"/>
    <mergeCell ref="Z1348:AC1348"/>
    <mergeCell ref="AE1348:AG1348"/>
    <mergeCell ref="AI1348:AL1348"/>
    <mergeCell ref="U1347:X1347"/>
    <mergeCell ref="AI1360:AL1360"/>
    <mergeCell ref="U1358:X1358"/>
    <mergeCell ref="Z1358:AC1358"/>
    <mergeCell ref="AE1358:AG1358"/>
    <mergeCell ref="AI1358:AL1358"/>
    <mergeCell ref="AI1357:AL1357"/>
    <mergeCell ref="U1356:X1356"/>
    <mergeCell ref="Z1356:AC1356"/>
    <mergeCell ref="AE1356:AG1356"/>
    <mergeCell ref="AI1356:AL1356"/>
    <mergeCell ref="Z1355:AC1355"/>
    <mergeCell ref="AE1355:AG1355"/>
    <mergeCell ref="AI1355:AL1355"/>
    <mergeCell ref="U1354:X1354"/>
    <mergeCell ref="Z1354:AC1354"/>
    <mergeCell ref="AE1354:AG1354"/>
    <mergeCell ref="AI1354:AL1354"/>
    <mergeCell ref="U1353:X1353"/>
    <mergeCell ref="Z1353:AC1353"/>
    <mergeCell ref="AE1353:AG1353"/>
    <mergeCell ref="AI1353:AL1353"/>
    <mergeCell ref="U1350:X1350"/>
    <mergeCell ref="Z1350:AC1350"/>
    <mergeCell ref="AE1350:AG1350"/>
    <mergeCell ref="AI1350:AL1350"/>
    <mergeCell ref="U1349:X1349"/>
    <mergeCell ref="Z1349:AC1349"/>
    <mergeCell ref="AE1349:AG1349"/>
    <mergeCell ref="AI1349:AL1349"/>
    <mergeCell ref="U1345:X1345"/>
    <mergeCell ref="Z1345:AC1345"/>
    <mergeCell ref="AE1345:AG1345"/>
    <mergeCell ref="AI1345:AL1345"/>
    <mergeCell ref="F1357:I1357"/>
    <mergeCell ref="K1357:M1357"/>
    <mergeCell ref="O1357:R1357"/>
    <mergeCell ref="F1355:I1355"/>
    <mergeCell ref="K1355:M1355"/>
    <mergeCell ref="O1355:R1355"/>
    <mergeCell ref="F1360:I1360"/>
    <mergeCell ref="K1360:M1360"/>
    <mergeCell ref="O1360:R1360"/>
    <mergeCell ref="F1358:I1358"/>
    <mergeCell ref="K1358:M1358"/>
    <mergeCell ref="O1358:R1358"/>
    <mergeCell ref="F1356:I1356"/>
    <mergeCell ref="K1356:M1356"/>
    <mergeCell ref="O1356:R1356"/>
    <mergeCell ref="F1353:I1353"/>
    <mergeCell ref="K1353:M1353"/>
    <mergeCell ref="O1353:R1353"/>
    <mergeCell ref="F1354:I1354"/>
    <mergeCell ref="K1354:M1354"/>
    <mergeCell ref="O1354:R1354"/>
    <mergeCell ref="F1351:I1351"/>
    <mergeCell ref="K1351:M1351"/>
    <mergeCell ref="O1351:R1351"/>
    <mergeCell ref="F1352:I1352"/>
    <mergeCell ref="K1352:M1352"/>
    <mergeCell ref="O1352:R1352"/>
    <mergeCell ref="F1350:I1350"/>
    <mergeCell ref="K1350:M1350"/>
    <mergeCell ref="O1350:R1350"/>
    <mergeCell ref="F1349:I1349"/>
    <mergeCell ref="F1341:R1341"/>
    <mergeCell ref="I542:J543"/>
    <mergeCell ref="K1349:M1349"/>
    <mergeCell ref="O1349:R1349"/>
    <mergeCell ref="K1211:Q1211"/>
    <mergeCell ref="A1255:V1256"/>
    <mergeCell ref="A1257:V1257"/>
    <mergeCell ref="K1207:Q1207"/>
    <mergeCell ref="K1209:Q1209"/>
    <mergeCell ref="I557:J557"/>
    <mergeCell ref="O1345:R1345"/>
    <mergeCell ref="F1347:I1347"/>
    <mergeCell ref="O1347:R1347"/>
    <mergeCell ref="K1347:M1347"/>
    <mergeCell ref="F1345:I1345"/>
    <mergeCell ref="K1345:M1345"/>
    <mergeCell ref="C460:G460"/>
    <mergeCell ref="C456:G456"/>
    <mergeCell ref="C458:G458"/>
    <mergeCell ref="I464:J464"/>
    <mergeCell ref="I460:J460"/>
    <mergeCell ref="I462:J462"/>
    <mergeCell ref="C462:G462"/>
    <mergeCell ref="AG458:AK458"/>
    <mergeCell ref="AJ533:AK535"/>
    <mergeCell ref="AG464:AK464"/>
    <mergeCell ref="AG470:AK470"/>
    <mergeCell ref="AG474:AK474"/>
    <mergeCell ref="L456:O456"/>
    <mergeCell ref="P456:S456"/>
    <mergeCell ref="P482:S482"/>
    <mergeCell ref="U464:Y464"/>
    <mergeCell ref="A534:V534"/>
    <mergeCell ref="AA470:AE470"/>
    <mergeCell ref="AG627:AJ627"/>
    <mergeCell ref="AB627:AE627"/>
    <mergeCell ref="W627:Z627"/>
    <mergeCell ref="T577:U577"/>
    <mergeCell ref="AH594:AK594"/>
    <mergeCell ref="AA589:AB589"/>
    <mergeCell ref="AC589:AF589"/>
    <mergeCell ref="AH589:AK589"/>
    <mergeCell ref="W583:Z583"/>
    <mergeCell ref="L474:O474"/>
    <mergeCell ref="T551:U551"/>
    <mergeCell ref="W557:Z557"/>
    <mergeCell ref="A545:AK545"/>
    <mergeCell ref="Q551:R551"/>
    <mergeCell ref="W551:Z551"/>
    <mergeCell ref="AC539:AI539"/>
    <mergeCell ref="Q557:R557"/>
    <mergeCell ref="C476:G476"/>
    <mergeCell ref="W563:Z563"/>
    <mergeCell ref="W618:Z621"/>
    <mergeCell ref="R627:U627"/>
    <mergeCell ref="T583:U583"/>
    <mergeCell ref="A610:V610"/>
    <mergeCell ref="R618:U621"/>
    <mergeCell ref="T563:U563"/>
    <mergeCell ref="B574:H574"/>
    <mergeCell ref="B577:H577"/>
    <mergeCell ref="Q563:R563"/>
    <mergeCell ref="AG618:AJ621"/>
    <mergeCell ref="AA563:AB563"/>
    <mergeCell ref="AG611:AI611"/>
    <mergeCell ref="AH568:AK568"/>
    <mergeCell ref="AJ607:AK609"/>
    <mergeCell ref="AC613:AI613"/>
    <mergeCell ref="AB604:AJ604"/>
    <mergeCell ref="AA577:AB577"/>
    <mergeCell ref="AH583:AK583"/>
    <mergeCell ref="O633:P633"/>
    <mergeCell ref="O635:P635"/>
    <mergeCell ref="B630:L631"/>
    <mergeCell ref="W577:Z577"/>
    <mergeCell ref="I563:J563"/>
    <mergeCell ref="L563:O563"/>
    <mergeCell ref="B575:H575"/>
    <mergeCell ref="I577:J577"/>
    <mergeCell ref="A571:AK571"/>
    <mergeCell ref="L577:O577"/>
    <mergeCell ref="S1207:V1207"/>
    <mergeCell ref="Y1201:Z1201"/>
    <mergeCell ref="Y1203:Z1203"/>
    <mergeCell ref="Y1207:Z1207"/>
    <mergeCell ref="Y1205:Z1205"/>
    <mergeCell ref="AG1205:AJ1205"/>
    <mergeCell ref="AG1237:AJ1237"/>
    <mergeCell ref="AB1233:AE1233"/>
    <mergeCell ref="Y1209:Z1209"/>
    <mergeCell ref="Y1215:Z1215"/>
    <mergeCell ref="Y1233:Z1233"/>
    <mergeCell ref="Y1223:Z1223"/>
    <mergeCell ref="AB1235:AE1235"/>
    <mergeCell ref="Y1235:Z1235"/>
    <mergeCell ref="Y1231:Z1231"/>
    <mergeCell ref="Y1237:Z1237"/>
    <mergeCell ref="S1211:V1211"/>
    <mergeCell ref="Y1211:Z1211"/>
    <mergeCell ref="S1209:V1209"/>
    <mergeCell ref="S1221:V1221"/>
    <mergeCell ref="Y1221:Z1221"/>
    <mergeCell ref="S1215:V1215"/>
    <mergeCell ref="S1219:V1219"/>
    <mergeCell ref="Y1219:Z1219"/>
    <mergeCell ref="S1217:V1217"/>
    <mergeCell ref="Y1217:Z1217"/>
    <mergeCell ref="Y1196:Z1196"/>
    <mergeCell ref="Y1192:Z1192"/>
    <mergeCell ref="Y1194:Z1194"/>
    <mergeCell ref="AG452:AK452"/>
    <mergeCell ref="AG1188:AJ1188"/>
    <mergeCell ref="AG1196:AJ1196"/>
    <mergeCell ref="Y1190:Z1190"/>
    <mergeCell ref="AC563:AF563"/>
    <mergeCell ref="AH563:AK563"/>
    <mergeCell ref="AB618:AE621"/>
    <mergeCell ref="B1199:I1199"/>
    <mergeCell ref="B1201:I1201"/>
    <mergeCell ref="B1203:I1203"/>
    <mergeCell ref="S1199:V1199"/>
    <mergeCell ref="S1201:V1201"/>
    <mergeCell ref="S1203:V1203"/>
    <mergeCell ref="K1199:Q1199"/>
    <mergeCell ref="K1201:Q1201"/>
    <mergeCell ref="K1203:Q1203"/>
    <mergeCell ref="AB1162:AE1162"/>
    <mergeCell ref="AG1192:AJ1192"/>
    <mergeCell ref="AG1194:AJ1194"/>
    <mergeCell ref="Y1184:Z1184"/>
    <mergeCell ref="Y1186:Z1186"/>
    <mergeCell ref="Y1188:Z1188"/>
    <mergeCell ref="AG1190:AJ1190"/>
    <mergeCell ref="AG1178:AJ1178"/>
    <mergeCell ref="Y1178:Z1178"/>
    <mergeCell ref="AG1162:AJ1162"/>
    <mergeCell ref="M1186:Q1186"/>
    <mergeCell ref="S1186:V1186"/>
    <mergeCell ref="AG1180:AJ1180"/>
    <mergeCell ref="Y1182:Z1182"/>
    <mergeCell ref="M1182:Q1182"/>
    <mergeCell ref="S1182:V1182"/>
    <mergeCell ref="M1184:Q1184"/>
    <mergeCell ref="S1184:V1184"/>
    <mergeCell ref="Y1180:Z1180"/>
    <mergeCell ref="R1015:V1015"/>
    <mergeCell ref="R1017:V1017"/>
    <mergeCell ref="AB1015:AF1015"/>
    <mergeCell ref="AB1017:AF1017"/>
    <mergeCell ref="Y1017:Z1017"/>
    <mergeCell ref="F1000:V1000"/>
    <mergeCell ref="F1002:V1002"/>
    <mergeCell ref="AB1010:AF1011"/>
    <mergeCell ref="R1010:V1011"/>
    <mergeCell ref="A1009:AK1009"/>
    <mergeCell ref="AG885:AI885"/>
    <mergeCell ref="R847:U847"/>
    <mergeCell ref="B869:AJ869"/>
    <mergeCell ref="O857:P857"/>
    <mergeCell ref="O847:P847"/>
    <mergeCell ref="W847:Z847"/>
    <mergeCell ref="B871:AJ871"/>
    <mergeCell ref="AB878:AJ878"/>
    <mergeCell ref="O849:P849"/>
    <mergeCell ref="B872:AJ872"/>
    <mergeCell ref="F998:V998"/>
    <mergeCell ref="R1013:V1013"/>
    <mergeCell ref="B836:J837"/>
    <mergeCell ref="W837:Z837"/>
    <mergeCell ref="O837:P837"/>
    <mergeCell ref="W844:Z844"/>
    <mergeCell ref="B839:J844"/>
    <mergeCell ref="R837:U837"/>
    <mergeCell ref="B855:N857"/>
    <mergeCell ref="O844:P844"/>
    <mergeCell ref="B868:AJ868"/>
    <mergeCell ref="AG853:AJ853"/>
    <mergeCell ref="O853:P853"/>
    <mergeCell ref="O834:P834"/>
    <mergeCell ref="W834:Z834"/>
    <mergeCell ref="AB844:AE844"/>
    <mergeCell ref="R844:U844"/>
    <mergeCell ref="O846:P846"/>
    <mergeCell ref="R846:U846"/>
    <mergeCell ref="AC703:AI703"/>
    <mergeCell ref="AG814:AJ816"/>
    <mergeCell ref="AB814:AE816"/>
    <mergeCell ref="W814:Z816"/>
    <mergeCell ref="AB707:AE709"/>
    <mergeCell ref="AJ804:AK806"/>
    <mergeCell ref="W707:Z709"/>
    <mergeCell ref="W710:Z710"/>
    <mergeCell ref="AG707:AJ709"/>
    <mergeCell ref="AG710:AJ710"/>
    <mergeCell ref="AC702:AI702"/>
    <mergeCell ref="AG683:AJ683"/>
    <mergeCell ref="O683:P683"/>
    <mergeCell ref="AJ697:AK699"/>
    <mergeCell ref="AB694:AJ694"/>
    <mergeCell ref="B689:AJ689"/>
    <mergeCell ref="B690:AJ690"/>
    <mergeCell ref="B692:AJ692"/>
    <mergeCell ref="W678:Z678"/>
    <mergeCell ref="AB678:AE678"/>
    <mergeCell ref="AG678:AJ678"/>
    <mergeCell ref="O676:P676"/>
    <mergeCell ref="AG700:AI700"/>
    <mergeCell ref="AG701:AI701"/>
    <mergeCell ref="O674:P674"/>
    <mergeCell ref="R674:U674"/>
    <mergeCell ref="W674:Z674"/>
    <mergeCell ref="AB674:AE674"/>
    <mergeCell ref="A697:V698"/>
    <mergeCell ref="B681:M683"/>
    <mergeCell ref="B691:AJ691"/>
    <mergeCell ref="AG676:AJ676"/>
    <mergeCell ref="O678:P678"/>
    <mergeCell ref="R678:U678"/>
    <mergeCell ref="AG657:AJ657"/>
    <mergeCell ref="AG654:AJ654"/>
    <mergeCell ref="AG668:AJ668"/>
    <mergeCell ref="R676:U676"/>
    <mergeCell ref="W676:Z676"/>
    <mergeCell ref="AB676:AE676"/>
    <mergeCell ref="W668:Z668"/>
    <mergeCell ref="AG660:AJ660"/>
    <mergeCell ref="R670:U670"/>
    <mergeCell ref="W670:Z670"/>
    <mergeCell ref="AB670:AE670"/>
    <mergeCell ref="AG666:AJ666"/>
    <mergeCell ref="AG670:AJ670"/>
    <mergeCell ref="O670:P670"/>
    <mergeCell ref="B641:L642"/>
    <mergeCell ref="W642:Z642"/>
    <mergeCell ref="AB663:AE664"/>
    <mergeCell ref="AG663:AJ664"/>
    <mergeCell ref="AB651:AE651"/>
    <mergeCell ref="W657:Z657"/>
    <mergeCell ref="R654:U654"/>
    <mergeCell ref="W654:Z654"/>
    <mergeCell ref="AG651:AJ651"/>
    <mergeCell ref="O646:P646"/>
    <mergeCell ref="R646:U646"/>
    <mergeCell ref="R651:U651"/>
    <mergeCell ref="R648:U648"/>
    <mergeCell ref="O648:P648"/>
    <mergeCell ref="O651:P651"/>
    <mergeCell ref="O637:P637"/>
    <mergeCell ref="O641:P641"/>
    <mergeCell ref="R642:U642"/>
    <mergeCell ref="R637:U637"/>
    <mergeCell ref="O644:P644"/>
    <mergeCell ref="R644:U644"/>
    <mergeCell ref="W644:Z644"/>
    <mergeCell ref="AB642:AE642"/>
    <mergeCell ref="AB666:AE666"/>
    <mergeCell ref="AB648:AE648"/>
    <mergeCell ref="AB660:AE660"/>
    <mergeCell ref="W666:Z666"/>
    <mergeCell ref="W663:Z664"/>
    <mergeCell ref="AB657:AE657"/>
    <mergeCell ref="AB654:AE654"/>
    <mergeCell ref="AB635:AE635"/>
    <mergeCell ref="AG635:AJ635"/>
    <mergeCell ref="AG648:AJ648"/>
    <mergeCell ref="AB637:AE637"/>
    <mergeCell ref="AG646:AJ646"/>
    <mergeCell ref="AB646:AE646"/>
    <mergeCell ref="AB644:AE644"/>
    <mergeCell ref="AG644:AJ644"/>
    <mergeCell ref="AG637:AJ637"/>
    <mergeCell ref="AG642:AJ642"/>
    <mergeCell ref="AF310:AJ310"/>
    <mergeCell ref="AF312:AJ312"/>
    <mergeCell ref="U432:Y435"/>
    <mergeCell ref="AB631:AE631"/>
    <mergeCell ref="AG631:AJ631"/>
    <mergeCell ref="R633:U633"/>
    <mergeCell ref="W633:Z633"/>
    <mergeCell ref="AB633:AE633"/>
    <mergeCell ref="AG633:AJ633"/>
    <mergeCell ref="AA583:AB583"/>
    <mergeCell ref="AF320:AJ320"/>
    <mergeCell ref="AC347:AI347"/>
    <mergeCell ref="AG357:AJ357"/>
    <mergeCell ref="AG351:AJ352"/>
    <mergeCell ref="B432:G437"/>
    <mergeCell ref="W306:X306"/>
    <mergeCell ref="W308:X308"/>
    <mergeCell ref="AF306:AJ306"/>
    <mergeCell ref="AF308:AJ308"/>
    <mergeCell ref="W310:X310"/>
    <mergeCell ref="W294:X294"/>
    <mergeCell ref="A166:AK166"/>
    <mergeCell ref="A261:V261"/>
    <mergeCell ref="A263:V263"/>
    <mergeCell ref="F181:M181"/>
    <mergeCell ref="P180:AA180"/>
    <mergeCell ref="A186:V186"/>
    <mergeCell ref="A187:V187"/>
    <mergeCell ref="AG187:AI187"/>
    <mergeCell ref="A188:V188"/>
    <mergeCell ref="AJ185:AK186"/>
    <mergeCell ref="X129:Y129"/>
    <mergeCell ref="X131:Y131"/>
    <mergeCell ref="X154:Y154"/>
    <mergeCell ref="X133:Y133"/>
    <mergeCell ref="X139:Y139"/>
    <mergeCell ref="X152:Y152"/>
    <mergeCell ref="X143:Y143"/>
    <mergeCell ref="X145:Y145"/>
    <mergeCell ref="O134:AJ134"/>
    <mergeCell ref="J720:K720"/>
    <mergeCell ref="M714:P714"/>
    <mergeCell ref="M716:P716"/>
    <mergeCell ref="M718:P718"/>
    <mergeCell ref="M720:P720"/>
    <mergeCell ref="Q714:R714"/>
    <mergeCell ref="Q716:R716"/>
    <mergeCell ref="A707:H710"/>
    <mergeCell ref="B796:AJ796"/>
    <mergeCell ref="B799:AJ799"/>
    <mergeCell ref="B800:AJ800"/>
    <mergeCell ref="J716:K716"/>
    <mergeCell ref="Q707:R710"/>
    <mergeCell ref="J714:K714"/>
    <mergeCell ref="J707:K710"/>
    <mergeCell ref="J718:K718"/>
    <mergeCell ref="AB710:AE710"/>
    <mergeCell ref="AB629:AE629"/>
    <mergeCell ref="AG629:AJ629"/>
    <mergeCell ref="B632:L633"/>
    <mergeCell ref="B688:AJ688"/>
    <mergeCell ref="R631:U631"/>
    <mergeCell ref="W631:Z631"/>
    <mergeCell ref="R635:U635"/>
    <mergeCell ref="W648:Z648"/>
    <mergeCell ref="W651:Z651"/>
    <mergeCell ref="W660:Z660"/>
    <mergeCell ref="AB90:AH90"/>
    <mergeCell ref="AB92:AH92"/>
    <mergeCell ref="A88:V90"/>
    <mergeCell ref="X113:Y113"/>
    <mergeCell ref="AF109:AJ109"/>
    <mergeCell ref="A108:AK108"/>
    <mergeCell ref="A92:V92"/>
    <mergeCell ref="AF111:AJ111"/>
    <mergeCell ref="AF113:AJ113"/>
    <mergeCell ref="AD103:AJ103"/>
    <mergeCell ref="X111:Y111"/>
    <mergeCell ref="R103:X103"/>
    <mergeCell ref="J103:P103"/>
    <mergeCell ref="A106:AK106"/>
    <mergeCell ref="X109:Y109"/>
    <mergeCell ref="X115:Y115"/>
    <mergeCell ref="AF115:AJ115"/>
    <mergeCell ref="X150:Y150"/>
    <mergeCell ref="AF131:AJ131"/>
    <mergeCell ref="X121:Y121"/>
    <mergeCell ref="AF119:AJ119"/>
    <mergeCell ref="AF121:AJ121"/>
    <mergeCell ref="AF117:AJ117"/>
    <mergeCell ref="X117:Y117"/>
    <mergeCell ref="X119:Y119"/>
    <mergeCell ref="X148:Y148"/>
    <mergeCell ref="X127:Y127"/>
    <mergeCell ref="X123:Y123"/>
    <mergeCell ref="AF150:AJ150"/>
    <mergeCell ref="AF148:AJ148"/>
    <mergeCell ref="X156:Y156"/>
    <mergeCell ref="AF154:AJ154"/>
    <mergeCell ref="X125:Y125"/>
    <mergeCell ref="AA123:AD123"/>
    <mergeCell ref="AA125:AD125"/>
    <mergeCell ref="AA127:AD127"/>
    <mergeCell ref="AF152:AJ152"/>
    <mergeCell ref="AF143:AJ143"/>
    <mergeCell ref="AF145:AJ145"/>
    <mergeCell ref="AF133:AJ133"/>
    <mergeCell ref="AF139:AJ139"/>
    <mergeCell ref="AF129:AJ129"/>
    <mergeCell ref="A178:AK178"/>
    <mergeCell ref="E180:M180"/>
    <mergeCell ref="AA266:AG266"/>
    <mergeCell ref="AF264:AH264"/>
    <mergeCell ref="AA265:AG265"/>
    <mergeCell ref="F194:AJ194"/>
    <mergeCell ref="F195:AJ195"/>
    <mergeCell ref="F196:AJ196"/>
    <mergeCell ref="F197:R197"/>
    <mergeCell ref="A190:V190"/>
    <mergeCell ref="A289:AK289"/>
    <mergeCell ref="AF292:AJ292"/>
    <mergeCell ref="A286:AK286"/>
    <mergeCell ref="W292:X292"/>
    <mergeCell ref="A290:AK290"/>
    <mergeCell ref="AF263:AH263"/>
    <mergeCell ref="AG271:AJ271"/>
    <mergeCell ref="AC275:AJ275"/>
    <mergeCell ref="K277:N277"/>
    <mergeCell ref="Y277:AA277"/>
    <mergeCell ref="AC279:AE279"/>
    <mergeCell ref="AG279:AJ279"/>
    <mergeCell ref="Y279:AA279"/>
    <mergeCell ref="U279:W279"/>
    <mergeCell ref="M275:T275"/>
    <mergeCell ref="K279:N279"/>
    <mergeCell ref="P279:S279"/>
    <mergeCell ref="W298:X298"/>
    <mergeCell ref="L458:O458"/>
    <mergeCell ref="C335:AJ335"/>
    <mergeCell ref="AA442:AE442"/>
    <mergeCell ref="AA452:AE452"/>
    <mergeCell ref="AG454:AK454"/>
    <mergeCell ref="Z298:AD298"/>
    <mergeCell ref="C337:AJ337"/>
    <mergeCell ref="A323:AK323"/>
    <mergeCell ref="W314:X314"/>
    <mergeCell ref="L589:O589"/>
    <mergeCell ref="C470:G470"/>
    <mergeCell ref="U442:Y442"/>
    <mergeCell ref="W300:X300"/>
    <mergeCell ref="W302:X302"/>
    <mergeCell ref="W304:X304"/>
    <mergeCell ref="W317:X317"/>
    <mergeCell ref="W320:X320"/>
    <mergeCell ref="Y357:Z357"/>
    <mergeCell ref="W312:X312"/>
    <mergeCell ref="P478:S478"/>
    <mergeCell ref="P468:S468"/>
    <mergeCell ref="L472:O472"/>
    <mergeCell ref="C359:V360"/>
    <mergeCell ref="O629:P629"/>
    <mergeCell ref="I456:J456"/>
    <mergeCell ref="I457:J457"/>
    <mergeCell ref="I459:J459"/>
    <mergeCell ref="I458:J458"/>
    <mergeCell ref="I471:J471"/>
    <mergeCell ref="AG1096:AJ1096"/>
    <mergeCell ref="AD1112:AE1112"/>
    <mergeCell ref="R1103:AK1108"/>
    <mergeCell ref="P1092:U1092"/>
    <mergeCell ref="C468:G468"/>
    <mergeCell ref="I468:J468"/>
    <mergeCell ref="P494:S494"/>
    <mergeCell ref="U494:Y494"/>
    <mergeCell ref="C472:G472"/>
    <mergeCell ref="I472:J472"/>
    <mergeCell ref="B1186:K1186"/>
    <mergeCell ref="Y1126:AB1126"/>
    <mergeCell ref="Y1128:AB1128"/>
    <mergeCell ref="AD1117:AE1117"/>
    <mergeCell ref="X1117:AB1117"/>
    <mergeCell ref="AD1124:AE1124"/>
    <mergeCell ref="Y1124:AB1124"/>
    <mergeCell ref="S1124:V1124"/>
    <mergeCell ref="B1184:K1184"/>
    <mergeCell ref="AB1166:AE1166"/>
    <mergeCell ref="B1182:K1182"/>
    <mergeCell ref="AB1163:AE1163"/>
    <mergeCell ref="N1132:Q1132"/>
    <mergeCell ref="S1132:V1132"/>
    <mergeCell ref="Y1168:Z1168"/>
    <mergeCell ref="Y1132:AB1132"/>
    <mergeCell ref="AB1164:AE1164"/>
    <mergeCell ref="AB1169:AE1169"/>
    <mergeCell ref="H1134:K1134"/>
    <mergeCell ref="A1151:V1151"/>
    <mergeCell ref="AB1148:AJ1148"/>
    <mergeCell ref="Y1013:Z1013"/>
    <mergeCell ref="AB1013:AF1013"/>
    <mergeCell ref="P1090:U1090"/>
    <mergeCell ref="W1085:AB1085"/>
    <mergeCell ref="B1082:V1083"/>
    <mergeCell ref="N1124:Q1124"/>
    <mergeCell ref="AB1080:AJ1080"/>
    <mergeCell ref="AG1071:AJ1071"/>
    <mergeCell ref="R1019:V1019"/>
    <mergeCell ref="Y1019:Z1019"/>
    <mergeCell ref="AB1023:AF1023"/>
    <mergeCell ref="Y1021:Z1021"/>
    <mergeCell ref="Y1023:Z1023"/>
    <mergeCell ref="R1021:V1021"/>
    <mergeCell ref="AB1058:AJ1058"/>
    <mergeCell ref="AB1019:AF1019"/>
    <mergeCell ref="AB1021:AF1021"/>
    <mergeCell ref="A1037:AK1037"/>
    <mergeCell ref="A1044:AK1044"/>
    <mergeCell ref="A977:V977"/>
    <mergeCell ref="A979:V979"/>
    <mergeCell ref="A989:AK989"/>
    <mergeCell ref="AG990:AJ990"/>
    <mergeCell ref="Y990:Z990"/>
    <mergeCell ref="Y1006:Z1006"/>
    <mergeCell ref="AG994:AJ994"/>
    <mergeCell ref="Y994:Z994"/>
    <mergeCell ref="AC981:AI981"/>
    <mergeCell ref="AG992:AJ992"/>
    <mergeCell ref="Y1015:Z1015"/>
    <mergeCell ref="AG847:AJ847"/>
    <mergeCell ref="AB837:AE837"/>
    <mergeCell ref="AB847:AE847"/>
    <mergeCell ref="AG844:AJ844"/>
    <mergeCell ref="AB834:AE834"/>
    <mergeCell ref="AB849:AE849"/>
    <mergeCell ref="AG849:AJ849"/>
    <mergeCell ref="AG904:AJ904"/>
    <mergeCell ref="AG857:AJ857"/>
    <mergeCell ref="AA480:AE480"/>
    <mergeCell ref="AC538:AI538"/>
    <mergeCell ref="AG610:AI610"/>
    <mergeCell ref="AC612:AI612"/>
    <mergeCell ref="AG472:AK472"/>
    <mergeCell ref="AG484:AK484"/>
    <mergeCell ref="AA500:AE500"/>
    <mergeCell ref="AG500:AK500"/>
    <mergeCell ref="AA478:AE478"/>
    <mergeCell ref="AC583:AF583"/>
    <mergeCell ref="C397:V398"/>
    <mergeCell ref="Y398:Z398"/>
    <mergeCell ref="C415:V416"/>
    <mergeCell ref="Y404:Z404"/>
    <mergeCell ref="C394:V395"/>
    <mergeCell ref="AA474:AE474"/>
    <mergeCell ref="O464:S464"/>
    <mergeCell ref="I470:J470"/>
    <mergeCell ref="L470:O470"/>
    <mergeCell ref="P470:S470"/>
    <mergeCell ref="AG448:AK448"/>
    <mergeCell ref="AG446:AK446"/>
    <mergeCell ref="I445:J445"/>
    <mergeCell ref="AB974:AJ974"/>
    <mergeCell ref="AJ976:AK978"/>
    <mergeCell ref="AG1010:AJ1011"/>
    <mergeCell ref="AG979:AI979"/>
    <mergeCell ref="AC982:AI982"/>
    <mergeCell ref="Y992:Z992"/>
    <mergeCell ref="AG980:AI980"/>
    <mergeCell ref="U478:Y478"/>
    <mergeCell ref="L476:O476"/>
    <mergeCell ref="L468:O468"/>
    <mergeCell ref="U468:Y468"/>
    <mergeCell ref="AG450:AK450"/>
    <mergeCell ref="AG442:AK442"/>
    <mergeCell ref="AG444:AK444"/>
    <mergeCell ref="U444:Y444"/>
    <mergeCell ref="AA444:AE444"/>
    <mergeCell ref="AA446:AE446"/>
    <mergeCell ref="AG480:AK480"/>
    <mergeCell ref="AA494:AE494"/>
    <mergeCell ref="AG494:AK494"/>
    <mergeCell ref="I497:J497"/>
    <mergeCell ref="AG537:AI537"/>
    <mergeCell ref="U476:Y476"/>
    <mergeCell ref="AA476:AE476"/>
    <mergeCell ref="AG476:AK476"/>
    <mergeCell ref="AG478:AK478"/>
    <mergeCell ref="U486:Y486"/>
    <mergeCell ref="AC577:AF577"/>
    <mergeCell ref="AH577:AK577"/>
    <mergeCell ref="AA488:AE488"/>
    <mergeCell ref="AG488:AK488"/>
    <mergeCell ref="AG536:AI536"/>
    <mergeCell ref="AB530:AJ530"/>
    <mergeCell ref="AA502:AE502"/>
    <mergeCell ref="AG502:AK502"/>
    <mergeCell ref="AA504:AE504"/>
    <mergeCell ref="AG504:AK504"/>
    <mergeCell ref="I892:L894"/>
    <mergeCell ref="M892:N894"/>
    <mergeCell ref="AG886:AI886"/>
    <mergeCell ref="AA902:AD902"/>
    <mergeCell ref="AE902:AF902"/>
    <mergeCell ref="AG902:AJ902"/>
    <mergeCell ref="AG892:AJ894"/>
    <mergeCell ref="O900:R900"/>
    <mergeCell ref="S900:T900"/>
    <mergeCell ref="Y902:Z902"/>
    <mergeCell ref="AG824:AJ824"/>
    <mergeCell ref="AG827:AJ827"/>
    <mergeCell ref="AG834:AJ834"/>
    <mergeCell ref="AG837:AJ837"/>
    <mergeCell ref="O657:P657"/>
    <mergeCell ref="AB830:AE830"/>
    <mergeCell ref="M707:P710"/>
    <mergeCell ref="S707:V709"/>
    <mergeCell ref="S714:V714"/>
    <mergeCell ref="AG674:AJ674"/>
    <mergeCell ref="AB668:AE668"/>
    <mergeCell ref="B870:AJ870"/>
    <mergeCell ref="AJ882:AK884"/>
    <mergeCell ref="A883:V883"/>
    <mergeCell ref="A885:V885"/>
    <mergeCell ref="B904:F904"/>
    <mergeCell ref="G892:H894"/>
    <mergeCell ref="R668:U668"/>
    <mergeCell ref="AC887:AI887"/>
    <mergeCell ref="AC888:AI888"/>
    <mergeCell ref="O660:P660"/>
    <mergeCell ref="A700:V700"/>
    <mergeCell ref="B650:L651"/>
    <mergeCell ref="B675:L676"/>
    <mergeCell ref="B662:L664"/>
    <mergeCell ref="O654:P654"/>
    <mergeCell ref="R660:U660"/>
    <mergeCell ref="R657:U657"/>
    <mergeCell ref="B659:L660"/>
    <mergeCell ref="O668:P668"/>
    <mergeCell ref="AG1006:AJ1006"/>
    <mergeCell ref="Y1004:Z1004"/>
    <mergeCell ref="AG1004:AJ1004"/>
    <mergeCell ref="AB998:AE998"/>
    <mergeCell ref="AB1002:AE1002"/>
    <mergeCell ref="AB1000:AE1000"/>
    <mergeCell ref="Y998:Z998"/>
    <mergeCell ref="Y1002:Z1002"/>
    <mergeCell ref="Y1000:Z1000"/>
    <mergeCell ref="Y1034:Z1034"/>
    <mergeCell ref="B1026:W1027"/>
    <mergeCell ref="Y1039:Z1039"/>
    <mergeCell ref="AG1025:AJ1025"/>
    <mergeCell ref="Y1025:Z1025"/>
    <mergeCell ref="AG1027:AJ1027"/>
    <mergeCell ref="AG1029:AJ1029"/>
    <mergeCell ref="AG1046:AJ1046"/>
    <mergeCell ref="AG1065:AI1065"/>
    <mergeCell ref="B1054:AJ1054"/>
    <mergeCell ref="Y1027:Z1027"/>
    <mergeCell ref="Y1029:Z1029"/>
    <mergeCell ref="Y1046:Z1046"/>
    <mergeCell ref="A1032:AK1032"/>
    <mergeCell ref="A1063:V1063"/>
    <mergeCell ref="B1053:AJ1053"/>
    <mergeCell ref="AG1034:AJ1034"/>
    <mergeCell ref="C1132:F1132"/>
    <mergeCell ref="H1132:K1132"/>
    <mergeCell ref="C1130:F1130"/>
    <mergeCell ref="N1128:Q1128"/>
    <mergeCell ref="S1130:V1130"/>
    <mergeCell ref="AG1039:AJ1039"/>
    <mergeCell ref="X1071:AA1071"/>
    <mergeCell ref="AG1066:AI1066"/>
    <mergeCell ref="AD1088:AE1088"/>
    <mergeCell ref="P1085:U1085"/>
    <mergeCell ref="AD1144:AE1144"/>
    <mergeCell ref="AG1144:AJ1144"/>
    <mergeCell ref="AG1139:AJ1139"/>
    <mergeCell ref="S1134:V1134"/>
    <mergeCell ref="N1134:Q1134"/>
    <mergeCell ref="AC1067:AI1067"/>
    <mergeCell ref="AD1071:AE1071"/>
    <mergeCell ref="AC1068:AI1068"/>
    <mergeCell ref="AG1083:AJ1083"/>
    <mergeCell ref="A1073:AK1074"/>
    <mergeCell ref="W1086:AB1086"/>
    <mergeCell ref="N1130:Q1130"/>
    <mergeCell ref="H1130:K1130"/>
    <mergeCell ref="AD1090:AE1090"/>
    <mergeCell ref="AD1086:AE1086"/>
    <mergeCell ref="X1112:AB1112"/>
    <mergeCell ref="P1088:U1088"/>
    <mergeCell ref="AD1096:AE1096"/>
    <mergeCell ref="AD1094:AE1094"/>
    <mergeCell ref="AD1092:AE1092"/>
    <mergeCell ref="X1115:AB1115"/>
    <mergeCell ref="S1119:AB1119"/>
    <mergeCell ref="K1085:N1085"/>
    <mergeCell ref="S1126:V1126"/>
    <mergeCell ref="S1128:V1128"/>
    <mergeCell ref="W1092:AB1092"/>
    <mergeCell ref="AB1110:AJ1110"/>
    <mergeCell ref="AD1115:AE1115"/>
    <mergeCell ref="AG1094:AJ1094"/>
    <mergeCell ref="K1086:N1086"/>
    <mergeCell ref="H1126:K1126"/>
    <mergeCell ref="N1126:Q1126"/>
    <mergeCell ref="S1121:V1122"/>
    <mergeCell ref="C1128:F1128"/>
    <mergeCell ref="H1128:K1128"/>
    <mergeCell ref="A1065:V1066"/>
    <mergeCell ref="B1051:AJ1051"/>
    <mergeCell ref="B1052:AJ1052"/>
    <mergeCell ref="B1055:AJ1055"/>
    <mergeCell ref="C1121:F1122"/>
    <mergeCell ref="W1090:AB1090"/>
    <mergeCell ref="AD1083:AE1083"/>
    <mergeCell ref="W1088:AB1088"/>
    <mergeCell ref="AJ1062:AK1064"/>
    <mergeCell ref="K1088:N1088"/>
    <mergeCell ref="P1086:U1086"/>
    <mergeCell ref="Y1162:Z1162"/>
    <mergeCell ref="A1161:AK1161"/>
    <mergeCell ref="AD1139:AE1139"/>
    <mergeCell ref="AC1155:AI1155"/>
    <mergeCell ref="A1142:AK1143"/>
    <mergeCell ref="AJ1150:AK1152"/>
    <mergeCell ref="Y1159:Z1159"/>
    <mergeCell ref="AB1159:AE1159"/>
    <mergeCell ref="A1153:V1153"/>
    <mergeCell ref="AC1156:AI1156"/>
    <mergeCell ref="H1021:P1021"/>
    <mergeCell ref="H1119:Q1119"/>
    <mergeCell ref="H1124:K1124"/>
    <mergeCell ref="K1090:N1090"/>
    <mergeCell ref="C1124:F1124"/>
    <mergeCell ref="AD1134:AE1134"/>
    <mergeCell ref="AD1132:AE1132"/>
    <mergeCell ref="AD1130:AE1130"/>
    <mergeCell ref="AD1126:AE1126"/>
    <mergeCell ref="AD1128:AE1128"/>
    <mergeCell ref="R663:U664"/>
    <mergeCell ref="O663:P664"/>
    <mergeCell ref="R666:U666"/>
    <mergeCell ref="O666:P666"/>
    <mergeCell ref="B1018:P1019"/>
    <mergeCell ref="AG1166:AJ1166"/>
    <mergeCell ref="AG1164:AJ1164"/>
    <mergeCell ref="AG1159:AJ1159"/>
    <mergeCell ref="AG1153:AI1153"/>
    <mergeCell ref="AG1154:AI1154"/>
    <mergeCell ref="A1174:AK1174"/>
    <mergeCell ref="AG1170:AJ1170"/>
    <mergeCell ref="AG1168:AJ1168"/>
    <mergeCell ref="Y1164:Z1164"/>
    <mergeCell ref="Y1166:Z1166"/>
    <mergeCell ref="AG1176:AJ1176"/>
    <mergeCell ref="Y1176:Z1176"/>
    <mergeCell ref="A1173:AK1173"/>
    <mergeCell ref="Y1170:Z1170"/>
    <mergeCell ref="AB1168:AE1168"/>
    <mergeCell ref="B1136:X1139"/>
    <mergeCell ref="R1076:AK1078"/>
    <mergeCell ref="A1099:AK1101"/>
    <mergeCell ref="Y1134:AB1134"/>
    <mergeCell ref="Y1130:AB1130"/>
    <mergeCell ref="N1121:Q1122"/>
    <mergeCell ref="Y1121:AB1122"/>
    <mergeCell ref="H1121:K1122"/>
    <mergeCell ref="B1114:V1115"/>
    <mergeCell ref="C1126:F1126"/>
    <mergeCell ref="U456:Y456"/>
    <mergeCell ref="U458:Y458"/>
    <mergeCell ref="U454:Y454"/>
    <mergeCell ref="C442:G442"/>
    <mergeCell ref="B656:L657"/>
    <mergeCell ref="B628:L629"/>
    <mergeCell ref="B653:L654"/>
    <mergeCell ref="U480:Y480"/>
    <mergeCell ref="U482:Y482"/>
    <mergeCell ref="C484:G484"/>
    <mergeCell ref="AG456:AK456"/>
    <mergeCell ref="AG482:AK482"/>
    <mergeCell ref="AG462:AK462"/>
    <mergeCell ref="AA460:AE460"/>
    <mergeCell ref="AG460:AK460"/>
    <mergeCell ref="C388:V389"/>
    <mergeCell ref="C474:G474"/>
    <mergeCell ref="U474:Y474"/>
    <mergeCell ref="U472:Y472"/>
    <mergeCell ref="U470:Y470"/>
    <mergeCell ref="AN340:AR340"/>
    <mergeCell ref="A343:V343"/>
    <mergeCell ref="AG344:AI344"/>
    <mergeCell ref="AB340:AJ340"/>
    <mergeCell ref="A344:V346"/>
    <mergeCell ref="AG345:AI345"/>
    <mergeCell ref="AC346:AI346"/>
    <mergeCell ref="L462:O462"/>
    <mergeCell ref="AA464:AE464"/>
    <mergeCell ref="I483:J483"/>
    <mergeCell ref="I477:J477"/>
    <mergeCell ref="L482:O482"/>
    <mergeCell ref="U462:Y462"/>
    <mergeCell ref="AA462:AE462"/>
    <mergeCell ref="P472:S472"/>
    <mergeCell ref="P474:S474"/>
    <mergeCell ref="P476:S476"/>
    <mergeCell ref="AA456:AE456"/>
    <mergeCell ref="L486:O486"/>
    <mergeCell ref="I455:J455"/>
    <mergeCell ref="C391:V392"/>
    <mergeCell ref="AA454:AE454"/>
    <mergeCell ref="C408:V409"/>
    <mergeCell ref="C400:V401"/>
    <mergeCell ref="Y401:Z401"/>
    <mergeCell ref="C403:V404"/>
    <mergeCell ref="U460:Y460"/>
    <mergeCell ref="AA450:AE450"/>
    <mergeCell ref="U446:Y446"/>
    <mergeCell ref="U450:Y450"/>
    <mergeCell ref="U452:Y452"/>
    <mergeCell ref="C486:G486"/>
    <mergeCell ref="I486:J486"/>
    <mergeCell ref="I485:J485"/>
    <mergeCell ref="L454:O454"/>
    <mergeCell ref="I476:J476"/>
    <mergeCell ref="AA458:AE458"/>
    <mergeCell ref="A1402:D1402"/>
    <mergeCell ref="A1401:D1401"/>
    <mergeCell ref="A1392:D1392"/>
    <mergeCell ref="A1349:D1349"/>
    <mergeCell ref="A1389:D1389"/>
    <mergeCell ref="A1393:D1393"/>
    <mergeCell ref="A1374:D1374"/>
    <mergeCell ref="A1380:D1380"/>
    <mergeCell ref="A1396:D1396"/>
    <mergeCell ref="A1399:D1399"/>
    <mergeCell ref="AN1404:AR1404"/>
    <mergeCell ref="AN878:AR878"/>
    <mergeCell ref="AN974:AR974"/>
    <mergeCell ref="AN1058:AR1058"/>
    <mergeCell ref="AN1247:AR1247"/>
    <mergeCell ref="AN1148:AR1148"/>
    <mergeCell ref="AN530:AR530"/>
    <mergeCell ref="AN604:AR604"/>
    <mergeCell ref="AN694:AR694"/>
    <mergeCell ref="AN802:AR802"/>
    <mergeCell ref="AN80:AR80"/>
    <mergeCell ref="K272:AH272"/>
    <mergeCell ref="F175:K175"/>
    <mergeCell ref="R152:V152"/>
    <mergeCell ref="AF156:AJ156"/>
    <mergeCell ref="AC175:AJ175"/>
    <mergeCell ref="I494:J494"/>
    <mergeCell ref="A95:AK95"/>
    <mergeCell ref="AF141:AJ141"/>
    <mergeCell ref="A137:AK137"/>
    <mergeCell ref="X141:Y141"/>
    <mergeCell ref="J100:AJ100"/>
    <mergeCell ref="J101:AJ101"/>
    <mergeCell ref="B101:H102"/>
    <mergeCell ref="AI272:AJ272"/>
    <mergeCell ref="C176:G176"/>
    <mergeCell ref="A168:AJ171"/>
    <mergeCell ref="X167:AH167"/>
    <mergeCell ref="B167:Q167"/>
    <mergeCell ref="A159:AK159"/>
    <mergeCell ref="AG365:AJ365"/>
    <mergeCell ref="A264:V264"/>
    <mergeCell ref="K271:AF271"/>
    <mergeCell ref="AG277:AJ277"/>
    <mergeCell ref="AC277:AE277"/>
    <mergeCell ref="P277:S277"/>
    <mergeCell ref="U277:W277"/>
    <mergeCell ref="A269:AK269"/>
    <mergeCell ref="K273:AJ273"/>
    <mergeCell ref="K274:AJ274"/>
    <mergeCell ref="AG413:AJ413"/>
    <mergeCell ref="Z294:AD294"/>
    <mergeCell ref="Z296:AD296"/>
    <mergeCell ref="C336:AJ336"/>
    <mergeCell ref="AG384:AJ384"/>
    <mergeCell ref="Y360:Z360"/>
    <mergeCell ref="AG360:AJ360"/>
    <mergeCell ref="AG362:AJ362"/>
    <mergeCell ref="Y376:Z376"/>
    <mergeCell ref="AG389:AJ389"/>
    <mergeCell ref="AB392:AE392"/>
    <mergeCell ref="AB376:AE376"/>
    <mergeCell ref="AB374:AE374"/>
    <mergeCell ref="Y374:Z374"/>
    <mergeCell ref="Y378:Z378"/>
    <mergeCell ref="Y365:Z365"/>
    <mergeCell ref="AG406:AJ406"/>
    <mergeCell ref="AG409:AJ409"/>
    <mergeCell ref="AB398:AE398"/>
    <mergeCell ref="AB401:AE401"/>
    <mergeCell ref="AB404:AE404"/>
    <mergeCell ref="Y406:Z406"/>
    <mergeCell ref="Y409:Z409"/>
    <mergeCell ref="L442:O442"/>
    <mergeCell ref="I447:J447"/>
    <mergeCell ref="AB395:AE395"/>
    <mergeCell ref="Y413:Z413"/>
    <mergeCell ref="Y389:Z389"/>
    <mergeCell ref="Y392:Z392"/>
    <mergeCell ref="Y418:Z418"/>
    <mergeCell ref="I432:J437"/>
    <mergeCell ref="Y416:Z416"/>
    <mergeCell ref="Y395:Z395"/>
    <mergeCell ref="I448:J448"/>
    <mergeCell ref="L460:O460"/>
    <mergeCell ref="P460:S460"/>
    <mergeCell ref="P458:S458"/>
    <mergeCell ref="P454:S454"/>
    <mergeCell ref="L452:O452"/>
    <mergeCell ref="I452:J452"/>
    <mergeCell ref="I454:J454"/>
    <mergeCell ref="A1345:D1345"/>
    <mergeCell ref="L446:O446"/>
    <mergeCell ref="P446:S446"/>
    <mergeCell ref="L448:O448"/>
    <mergeCell ref="P448:S448"/>
    <mergeCell ref="L450:O450"/>
    <mergeCell ref="P450:S450"/>
    <mergeCell ref="P462:S462"/>
    <mergeCell ref="I453:J453"/>
    <mergeCell ref="I446:J446"/>
    <mergeCell ref="A1348:D1348"/>
    <mergeCell ref="AA448:AE448"/>
    <mergeCell ref="B563:H563"/>
    <mergeCell ref="AA486:AE486"/>
    <mergeCell ref="AA482:AE482"/>
    <mergeCell ref="AB1247:AJ1247"/>
    <mergeCell ref="F1348:I1348"/>
    <mergeCell ref="K1348:M1348"/>
    <mergeCell ref="O1348:R1348"/>
    <mergeCell ref="C454:G454"/>
    <mergeCell ref="A1358:D1358"/>
    <mergeCell ref="A1357:D1357"/>
    <mergeCell ref="A1347:D1347"/>
    <mergeCell ref="A1354:D1354"/>
    <mergeCell ref="A1356:D1356"/>
    <mergeCell ref="A1353:D1353"/>
    <mergeCell ref="A1355:D1355"/>
    <mergeCell ref="A1350:D1350"/>
    <mergeCell ref="A1352:D1352"/>
    <mergeCell ref="A1351:D1351"/>
    <mergeCell ref="A1367:D1367"/>
    <mergeCell ref="A1371:D1371"/>
    <mergeCell ref="A1379:D1379"/>
    <mergeCell ref="A1378:D1378"/>
    <mergeCell ref="A1377:D1377"/>
    <mergeCell ref="A1376:D1376"/>
    <mergeCell ref="A1375:D1375"/>
    <mergeCell ref="A1369:D1369"/>
    <mergeCell ref="A1373:D1373"/>
    <mergeCell ref="AB351:AE352"/>
    <mergeCell ref="Y351:Z352"/>
    <mergeCell ref="M281:AJ281"/>
    <mergeCell ref="AF314:AJ314"/>
    <mergeCell ref="AF317:AJ317"/>
    <mergeCell ref="Z300:AD300"/>
    <mergeCell ref="Z302:AD302"/>
    <mergeCell ref="AF304:AJ304"/>
    <mergeCell ref="W296:X296"/>
    <mergeCell ref="B319:T320"/>
    <mergeCell ref="X197:AJ197"/>
    <mergeCell ref="C198:K200"/>
    <mergeCell ref="L200:R200"/>
    <mergeCell ref="F203:AJ203"/>
    <mergeCell ref="F204:AJ204"/>
    <mergeCell ref="F205:AJ205"/>
    <mergeCell ref="T198:Z200"/>
    <mergeCell ref="AB200:AE200"/>
    <mergeCell ref="AG200:AJ200"/>
    <mergeCell ref="AB198:AE198"/>
    <mergeCell ref="AG198:AJ198"/>
    <mergeCell ref="F206:R206"/>
    <mergeCell ref="X206:AJ206"/>
    <mergeCell ref="C207:K209"/>
    <mergeCell ref="T207:Z209"/>
    <mergeCell ref="AB207:AE207"/>
    <mergeCell ref="AG207:AJ207"/>
    <mergeCell ref="L209:R209"/>
    <mergeCell ref="AB209:AE209"/>
    <mergeCell ref="AG209:AJ209"/>
    <mergeCell ref="F212:AJ212"/>
    <mergeCell ref="F213:AJ213"/>
    <mergeCell ref="F214:AJ214"/>
    <mergeCell ref="F215:R215"/>
    <mergeCell ref="X215:AJ215"/>
    <mergeCell ref="C216:K218"/>
    <mergeCell ref="T216:Z218"/>
    <mergeCell ref="AB216:AE216"/>
    <mergeCell ref="AG216:AJ216"/>
    <mergeCell ref="L218:R218"/>
    <mergeCell ref="AB218:AE218"/>
    <mergeCell ref="AG218:AJ218"/>
    <mergeCell ref="F221:AJ221"/>
    <mergeCell ref="F222:AJ222"/>
    <mergeCell ref="F223:AJ223"/>
    <mergeCell ref="F224:R224"/>
    <mergeCell ref="X224:AJ224"/>
    <mergeCell ref="C225:K227"/>
    <mergeCell ref="T225:Z227"/>
    <mergeCell ref="AB225:AE225"/>
    <mergeCell ref="AG225:AJ225"/>
    <mergeCell ref="L227:R227"/>
    <mergeCell ref="AB227:AE227"/>
    <mergeCell ref="AG227:AJ227"/>
    <mergeCell ref="F230:AJ230"/>
    <mergeCell ref="F231:AJ231"/>
    <mergeCell ref="F232:AJ232"/>
    <mergeCell ref="F233:R233"/>
    <mergeCell ref="X233:AJ233"/>
    <mergeCell ref="C234:K236"/>
    <mergeCell ref="T234:Z236"/>
    <mergeCell ref="AB234:AE234"/>
    <mergeCell ref="AG234:AJ234"/>
    <mergeCell ref="L236:R236"/>
    <mergeCell ref="AB236:AE236"/>
    <mergeCell ref="AG236:AJ236"/>
    <mergeCell ref="F239:AJ239"/>
    <mergeCell ref="F240:AJ240"/>
    <mergeCell ref="F241:AJ241"/>
    <mergeCell ref="F242:R242"/>
    <mergeCell ref="X242:AJ242"/>
    <mergeCell ref="C243:K245"/>
    <mergeCell ref="T243:Z245"/>
    <mergeCell ref="AB243:AE243"/>
    <mergeCell ref="AG243:AJ243"/>
    <mergeCell ref="L245:R245"/>
    <mergeCell ref="AB245:AE245"/>
    <mergeCell ref="AG245:AJ245"/>
    <mergeCell ref="F248:AJ248"/>
    <mergeCell ref="F249:AJ249"/>
    <mergeCell ref="F250:AJ250"/>
    <mergeCell ref="F251:R251"/>
    <mergeCell ref="X251:AJ251"/>
    <mergeCell ref="C252:K254"/>
    <mergeCell ref="T252:Z254"/>
    <mergeCell ref="AB252:AE252"/>
    <mergeCell ref="AG252:AJ252"/>
    <mergeCell ref="L254:R254"/>
    <mergeCell ref="U448:Y448"/>
    <mergeCell ref="AB254:AE254"/>
    <mergeCell ref="AG254:AJ254"/>
    <mergeCell ref="AB257:AJ257"/>
    <mergeCell ref="AJ342:AK343"/>
    <mergeCell ref="A347:V347"/>
    <mergeCell ref="A348:V348"/>
    <mergeCell ref="B316:T317"/>
    <mergeCell ref="C333:AJ333"/>
    <mergeCell ref="C334:AJ334"/>
    <mergeCell ref="AG416:AJ416"/>
    <mergeCell ref="AG418:AJ418"/>
    <mergeCell ref="C446:G446"/>
    <mergeCell ref="I449:J449"/>
    <mergeCell ref="C448:G448"/>
    <mergeCell ref="AJ423:AK424"/>
    <mergeCell ref="AG425:AI425"/>
    <mergeCell ref="L434:S434"/>
    <mergeCell ref="AG426:AI426"/>
    <mergeCell ref="AC427:AI427"/>
    <mergeCell ref="C450:G450"/>
    <mergeCell ref="C452:G452"/>
    <mergeCell ref="P435:S436"/>
    <mergeCell ref="L444:O444"/>
    <mergeCell ref="P444:S444"/>
    <mergeCell ref="P452:S452"/>
    <mergeCell ref="I450:J450"/>
    <mergeCell ref="C444:G444"/>
    <mergeCell ref="I444:J444"/>
    <mergeCell ref="P442:S442"/>
    <mergeCell ref="I482:J482"/>
    <mergeCell ref="I484:J484"/>
    <mergeCell ref="L484:O484"/>
    <mergeCell ref="P480:S480"/>
    <mergeCell ref="AC428:AI428"/>
    <mergeCell ref="U437:Y437"/>
    <mergeCell ref="L432:S432"/>
    <mergeCell ref="L433:S433"/>
    <mergeCell ref="AA437:AE437"/>
    <mergeCell ref="AG437:AK437"/>
    <mergeCell ref="C488:G488"/>
    <mergeCell ref="I488:J488"/>
    <mergeCell ref="L488:O488"/>
    <mergeCell ref="P488:S488"/>
    <mergeCell ref="C478:G478"/>
    <mergeCell ref="I478:J478"/>
    <mergeCell ref="L478:O478"/>
    <mergeCell ref="C482:G482"/>
    <mergeCell ref="I481:J481"/>
    <mergeCell ref="I479:J479"/>
    <mergeCell ref="U490:Y490"/>
    <mergeCell ref="AA490:AE490"/>
    <mergeCell ref="AG490:AK490"/>
    <mergeCell ref="P484:S484"/>
    <mergeCell ref="P486:S486"/>
    <mergeCell ref="AG486:AK486"/>
    <mergeCell ref="U488:Y488"/>
    <mergeCell ref="AA484:AE484"/>
    <mergeCell ref="U484:Y484"/>
    <mergeCell ref="P496:S496"/>
    <mergeCell ref="L494:O494"/>
    <mergeCell ref="C498:G498"/>
    <mergeCell ref="I498:J498"/>
    <mergeCell ref="L498:O498"/>
    <mergeCell ref="P498:S498"/>
    <mergeCell ref="C494:G494"/>
    <mergeCell ref="C496:G496"/>
    <mergeCell ref="I496:J496"/>
    <mergeCell ref="L496:O496"/>
    <mergeCell ref="U498:Y498"/>
    <mergeCell ref="AA498:AE498"/>
    <mergeCell ref="AG498:AK498"/>
    <mergeCell ref="U496:Y496"/>
    <mergeCell ref="AA496:AE496"/>
    <mergeCell ref="AG496:AK496"/>
    <mergeCell ref="I499:J499"/>
    <mergeCell ref="C500:G500"/>
    <mergeCell ref="I500:J500"/>
    <mergeCell ref="L500:O500"/>
    <mergeCell ref="P500:S500"/>
    <mergeCell ref="U500:Y500"/>
    <mergeCell ref="I501:J501"/>
    <mergeCell ref="C502:G502"/>
    <mergeCell ref="I502:J502"/>
    <mergeCell ref="L502:O502"/>
    <mergeCell ref="P502:S502"/>
    <mergeCell ref="U502:Y502"/>
    <mergeCell ref="I503:J503"/>
    <mergeCell ref="C504:G504"/>
    <mergeCell ref="I504:J504"/>
    <mergeCell ref="L504:O504"/>
    <mergeCell ref="P504:S504"/>
    <mergeCell ref="U504:Y504"/>
    <mergeCell ref="I505:J505"/>
    <mergeCell ref="C506:G506"/>
    <mergeCell ref="I506:J506"/>
    <mergeCell ref="L506:O506"/>
    <mergeCell ref="P506:S506"/>
    <mergeCell ref="U506:Y506"/>
    <mergeCell ref="AA506:AE506"/>
    <mergeCell ref="AG506:AK506"/>
    <mergeCell ref="I507:J507"/>
    <mergeCell ref="C508:G508"/>
    <mergeCell ref="I508:J508"/>
    <mergeCell ref="L508:O508"/>
    <mergeCell ref="P508:S508"/>
    <mergeCell ref="U508:Y508"/>
    <mergeCell ref="AA508:AE508"/>
    <mergeCell ref="AG508:AK508"/>
    <mergeCell ref="I509:J509"/>
    <mergeCell ref="C510:G510"/>
    <mergeCell ref="I510:J510"/>
    <mergeCell ref="L510:O510"/>
    <mergeCell ref="P510:S510"/>
    <mergeCell ref="U510:Y510"/>
    <mergeCell ref="AA510:AE510"/>
    <mergeCell ref="AG510:AK510"/>
    <mergeCell ref="I511:J511"/>
    <mergeCell ref="C512:G512"/>
    <mergeCell ref="I512:J512"/>
    <mergeCell ref="L512:O512"/>
    <mergeCell ref="P512:S512"/>
    <mergeCell ref="U512:Y512"/>
    <mergeCell ref="AA512:AE512"/>
    <mergeCell ref="AG512:AK512"/>
    <mergeCell ref="C514:G514"/>
    <mergeCell ref="I514:J514"/>
    <mergeCell ref="L514:O514"/>
    <mergeCell ref="P514:S514"/>
    <mergeCell ref="U514:Y514"/>
    <mergeCell ref="AA514:AE514"/>
    <mergeCell ref="AG514:AK514"/>
    <mergeCell ref="AG516:AK516"/>
    <mergeCell ref="I516:J516"/>
    <mergeCell ref="O516:S516"/>
    <mergeCell ref="U516:Y516"/>
    <mergeCell ref="AA516:AE516"/>
    <mergeCell ref="AG520:AK520"/>
    <mergeCell ref="I522:J522"/>
    <mergeCell ref="AA526:AE526"/>
    <mergeCell ref="AG526:AK526"/>
    <mergeCell ref="AG522:AK522"/>
    <mergeCell ref="AA520:AE520"/>
    <mergeCell ref="U522:Y522"/>
    <mergeCell ref="P522:S522"/>
    <mergeCell ref="I523:J523"/>
    <mergeCell ref="AA522:AE522"/>
    <mergeCell ref="I520:J520"/>
    <mergeCell ref="L520:O520"/>
    <mergeCell ref="C522:G522"/>
    <mergeCell ref="L522:O522"/>
    <mergeCell ref="P520:S520"/>
    <mergeCell ref="U520:Y520"/>
    <mergeCell ref="A536:V536"/>
    <mergeCell ref="I525:J525"/>
    <mergeCell ref="L526:O526"/>
    <mergeCell ref="P526:S526"/>
    <mergeCell ref="U526:Y526"/>
    <mergeCell ref="I526:J526"/>
    <mergeCell ref="AM88:BH90"/>
    <mergeCell ref="BR88:BT88"/>
    <mergeCell ref="BN90:BT90"/>
    <mergeCell ref="AA524:AE524"/>
    <mergeCell ref="AG524:AK524"/>
    <mergeCell ref="BS97:BT97"/>
    <mergeCell ref="AV99:BV99"/>
    <mergeCell ref="AV100:BV100"/>
    <mergeCell ref="AN101:AT102"/>
    <mergeCell ref="BN92:BT92"/>
    <mergeCell ref="A537:V537"/>
    <mergeCell ref="B551:H551"/>
    <mergeCell ref="B555:H555"/>
    <mergeCell ref="B554:H554"/>
    <mergeCell ref="A542:H543"/>
    <mergeCell ref="R543:S543"/>
    <mergeCell ref="L542:O543"/>
    <mergeCell ref="L551:O551"/>
    <mergeCell ref="B561:H561"/>
    <mergeCell ref="B557:H557"/>
    <mergeCell ref="B549:H549"/>
    <mergeCell ref="B548:H548"/>
    <mergeCell ref="B560:H560"/>
    <mergeCell ref="BJ83:BW83"/>
    <mergeCell ref="AM84:BH86"/>
    <mergeCell ref="BV84:BW86"/>
    <mergeCell ref="BR86:BT86"/>
    <mergeCell ref="AM92:BH92"/>
    <mergeCell ref="AM95:BW95"/>
    <mergeCell ref="AV97:BA97"/>
    <mergeCell ref="BO97:BP97"/>
    <mergeCell ref="AV101:BV101"/>
    <mergeCell ref="AV103:BB103"/>
    <mergeCell ref="BD103:BJ103"/>
    <mergeCell ref="BP103:BV103"/>
    <mergeCell ref="AM106:BW106"/>
    <mergeCell ref="AM108:BW108"/>
    <mergeCell ref="BJ109:BK109"/>
    <mergeCell ref="BR109:BV109"/>
    <mergeCell ref="BJ111:BK111"/>
    <mergeCell ref="BR111:BV111"/>
    <mergeCell ref="BJ113:BK113"/>
    <mergeCell ref="BR113:BV113"/>
    <mergeCell ref="BJ115:BK115"/>
    <mergeCell ref="BR115:BV115"/>
    <mergeCell ref="BJ117:BK117"/>
    <mergeCell ref="BR117:BV117"/>
    <mergeCell ref="BJ119:BK119"/>
    <mergeCell ref="BR119:BV119"/>
    <mergeCell ref="BJ121:BK121"/>
    <mergeCell ref="BR121:BV121"/>
    <mergeCell ref="BJ123:BK123"/>
    <mergeCell ref="BM123:BP123"/>
    <mergeCell ref="BJ125:BK125"/>
    <mergeCell ref="BM125:BP125"/>
    <mergeCell ref="BJ127:BK127"/>
    <mergeCell ref="BM127:BP127"/>
    <mergeCell ref="BJ129:BK129"/>
    <mergeCell ref="BR129:BV129"/>
    <mergeCell ref="BJ131:BK131"/>
    <mergeCell ref="BR131:BV131"/>
    <mergeCell ref="BJ133:BK133"/>
    <mergeCell ref="BR133:BV133"/>
    <mergeCell ref="BA134:BV134"/>
    <mergeCell ref="AM137:BW137"/>
    <mergeCell ref="BG139:BH139"/>
    <mergeCell ref="BJ139:BK139"/>
    <mergeCell ref="BR139:BV139"/>
    <mergeCell ref="BJ141:BK141"/>
    <mergeCell ref="BR141:BV141"/>
    <mergeCell ref="BJ143:BK143"/>
    <mergeCell ref="BR143:BV143"/>
    <mergeCell ref="BJ145:BK145"/>
    <mergeCell ref="BR145:BV145"/>
    <mergeCell ref="BJ148:BK148"/>
    <mergeCell ref="BR148:BV148"/>
    <mergeCell ref="BJ150:BK150"/>
    <mergeCell ref="BR150:BV150"/>
    <mergeCell ref="BD152:BH152"/>
    <mergeCell ref="BJ152:BK152"/>
    <mergeCell ref="BR152:BV152"/>
    <mergeCell ref="BR154:BV154"/>
    <mergeCell ref="AM168:BV171"/>
    <mergeCell ref="AR175:AW175"/>
    <mergeCell ref="BJ167:BT167"/>
    <mergeCell ref="BJ156:BK156"/>
    <mergeCell ref="BR156:BV156"/>
    <mergeCell ref="AM159:BW159"/>
    <mergeCell ref="AF49:AK49"/>
    <mergeCell ref="I11:T11"/>
    <mergeCell ref="W2:Z2"/>
    <mergeCell ref="O39:T39"/>
    <mergeCell ref="AF29:AK29"/>
    <mergeCell ref="O20:T20"/>
    <mergeCell ref="O32:T32"/>
    <mergeCell ref="O33:T33"/>
    <mergeCell ref="O34:T34"/>
    <mergeCell ref="O42:T42"/>
    <mergeCell ref="C2:F2"/>
    <mergeCell ref="O26:T26"/>
    <mergeCell ref="A16:AK16"/>
    <mergeCell ref="O38:T38"/>
    <mergeCell ref="O24:T24"/>
    <mergeCell ref="AF24:AK24"/>
    <mergeCell ref="AF18:AK18"/>
    <mergeCell ref="O22:T22"/>
    <mergeCell ref="O18:T18"/>
    <mergeCell ref="I9:T9"/>
    <mergeCell ref="I8:T8"/>
    <mergeCell ref="C524:G524"/>
    <mergeCell ref="P524:S524"/>
    <mergeCell ref="U524:Y524"/>
    <mergeCell ref="L524:O524"/>
    <mergeCell ref="I524:J524"/>
    <mergeCell ref="F74:I74"/>
    <mergeCell ref="F75:I75"/>
    <mergeCell ref="O30:T30"/>
    <mergeCell ref="C520:G520"/>
    <mergeCell ref="AM166:BW166"/>
    <mergeCell ref="BJ154:BK154"/>
    <mergeCell ref="AR181:AY181"/>
    <mergeCell ref="AO176:AS176"/>
    <mergeCell ref="AM178:BW178"/>
    <mergeCell ref="AQ180:AY180"/>
    <mergeCell ref="BB180:BM180"/>
    <mergeCell ref="BO175:BV175"/>
    <mergeCell ref="AN167:BC167"/>
  </mergeCells>
  <hyperlinks>
    <hyperlink ref="C4:F4" location="Business!A697" display="Annex-V"/>
    <hyperlink ref="H4:K4" location="Business!A804" display="Annex-VI"/>
    <hyperlink ref="M4:P4" location="Business!A883" display="Annex-VII"/>
    <hyperlink ref="R4:U4" location="Business!A977" display="Annex-VIII"/>
    <hyperlink ref="AN80:AQ80" location="'Ind &amp; AOP'!A973" display="Profit &amp; Loss"/>
    <hyperlink ref="AN80:AR80" location="Business!A1" display="Back to Top"/>
    <hyperlink ref="W4:Z4" location="Business!A1063" display="Annex-IX"/>
    <hyperlink ref="AN340:AQ340" location="'Ind &amp; AOP'!A973" display="Profit &amp; Loss"/>
    <hyperlink ref="AN340:AR340" location="Business!A1" display="Back to Top"/>
    <hyperlink ref="AB4:AE4" location="Business!A1151" display="Annex-X"/>
    <hyperlink ref="AG4:AJ4" location="Business!A1251" display="Annex-XI"/>
    <hyperlink ref="H2:J2" location="'Ind &amp; AOP'!A70" display="Return - 2"/>
    <hyperlink ref="R2:T2" location="'Ind &amp; AOP'!A341" display="Annex-IIA"/>
    <hyperlink ref="M2:O2" location="'Ind &amp; AOP'!A266" display="Annex-I"/>
    <hyperlink ref="AB2:AD2" location="A719" display="Annex-III"/>
    <hyperlink ref="H2:K2" location="Business!A84" display="Return - 2"/>
    <hyperlink ref="W2:Y2" location="'Ind &amp; AOP'!A341" display="Annex-IIA"/>
    <hyperlink ref="C2:E2" location="'Ind &amp; AOP'!A70" display="Return - 2"/>
    <hyperlink ref="C2:F2" location="Business!O18" display="P &amp; Loss"/>
    <hyperlink ref="M2:P2" location="Business!A186" display="Annex-I"/>
    <hyperlink ref="R2:U2" location="Business!A261" display="Annex-IIA"/>
    <hyperlink ref="W2:Z2" location="Business!A343" display="Annex-IID"/>
    <hyperlink ref="AB2:AE2" location="Business!A534" display="Annex-III"/>
    <hyperlink ref="AG2:AJ2" location="Business!A607" display="Annex-IV"/>
    <hyperlink ref="AN4:AQ4" location="Business!F1342" display="Utility Bills"/>
    <hyperlink ref="AN2:AQ2" location="A1" display="HOME"/>
    <hyperlink ref="X53:AB53" location="Business!A607" display="Fill Annex-IV"/>
    <hyperlink ref="X55:AB55" location="Business!A697" display="Fill Annex-V"/>
    <hyperlink ref="X57:AB57" location="Business!A804" display="Fill Annex-VI"/>
    <hyperlink ref="X49:AB49" location="Business!A545" display="Fill Annex-III"/>
    <hyperlink ref="AN530:AQ530" location="'Ind &amp; AOP'!A973" display="Profit &amp; Loss"/>
    <hyperlink ref="AN530:AR530" location="Business!A1" display="Back to Top"/>
    <hyperlink ref="AN604:AQ604" location="'Ind &amp; AOP'!A973" display="Profit &amp; Loss"/>
    <hyperlink ref="AN604:AR604" location="Business!A1" display="Back to Top"/>
    <hyperlink ref="AN694:AQ694" location="'Ind &amp; AOP'!A973" display="Profit &amp; Loss"/>
    <hyperlink ref="AN694:AR694" location="Business!A1" display="Back to Top"/>
    <hyperlink ref="AN802:AQ802" location="'Ind &amp; AOP'!A973" display="Profit &amp; Loss"/>
    <hyperlink ref="AN802:AR802" location="Business!A1" display="Back to Top"/>
    <hyperlink ref="AN878:AQ878" location="'Ind &amp; AOP'!A973" display="Profit &amp; Loss"/>
    <hyperlink ref="AN878:AR878" location="Business!A1" display="Back to Top"/>
    <hyperlink ref="AN974:AQ974" location="'Ind &amp; AOP'!A973" display="Profit &amp; Loss"/>
    <hyperlink ref="AN974:AR974" location="Business!A1" display="Back to Top"/>
    <hyperlink ref="AN1058:AQ1058" location="'Ind &amp; AOP'!A973" display="Profit &amp; Loss"/>
    <hyperlink ref="AN1058:AR1058" location="Business!A1" display="Back to Top"/>
    <hyperlink ref="AN1148:AQ1148" location="'Ind &amp; AOP'!A973" display="Profit &amp; Loss"/>
    <hyperlink ref="AN1148:AR1148" location="Business!A1" display="Back to Top"/>
    <hyperlink ref="AN1247:AQ1247" location="'Ind &amp; AOP'!A973" display="Profit &amp; Loss"/>
    <hyperlink ref="AN1247:AR1247" location="Business!A1" display="Back to Top"/>
    <hyperlink ref="AN1404:AQ1404" location="'Ind &amp; AOP'!A973" display="Profit &amp; Loss"/>
    <hyperlink ref="AN1404:AR1404" location="Business!A1" display="Back to Top"/>
    <hyperlink ref="X51:AB51" location="Business!A571" display="Fill Annex-III"/>
    <hyperlink ref="F73:I73" location="Business!A977" display="Annex-VIII"/>
    <hyperlink ref="F74:I74" location="Business!A1063" display="Annex-IX"/>
    <hyperlink ref="F75:I75" location="Business!A1151" display="Annex-X"/>
  </hyperlinks>
  <printOptions horizontalCentered="1"/>
  <pageMargins left="0.5" right="0.25" top="0.4" bottom="0.4" header="0.25" footer="0.25"/>
  <pageSetup horizontalDpi="204" verticalDpi="204" orientation="portrait" paperSize="5" scale="90" r:id="rId3"/>
  <headerFooter alignWithMargins="0">
    <oddFooter>&amp;CFor Assistance and Availability: Call at. 0300-6789992, 0321-7302600 or E-mail: imran@imranghazi.com</oddFooter>
  </headerFooter>
  <rowBreaks count="15" manualBreakCount="15">
    <brk id="82" max="255" man="1"/>
    <brk id="184" max="255" man="1"/>
    <brk id="259" max="255" man="1"/>
    <brk id="341" max="255" man="1"/>
    <brk id="422" max="255" man="1"/>
    <brk id="531" max="255" man="1"/>
    <brk id="605" max="255" man="1"/>
    <brk id="695" max="255" man="1"/>
    <brk id="802" max="255" man="1"/>
    <brk id="880" max="255" man="1"/>
    <brk id="974" max="255" man="1"/>
    <brk id="1060" max="255" man="1"/>
    <brk id="1148" max="255" man="1"/>
    <brk id="1248" max="255" man="1"/>
    <brk id="1339" max="255" man="1"/>
  </rowBreaks>
  <colBreaks count="1" manualBreakCount="1">
    <brk id="38" max="65535" man="1"/>
  </colBreaks>
  <legacyDrawing r:id="rId2"/>
</worksheet>
</file>

<file path=xl/worksheets/sheet2.xml><?xml version="1.0" encoding="utf-8"?>
<worksheet xmlns="http://schemas.openxmlformats.org/spreadsheetml/2006/main" xmlns:r="http://schemas.openxmlformats.org/officeDocument/2006/relationships">
  <dimension ref="A1:AR277"/>
  <sheetViews>
    <sheetView showGridLines="0" view="pageLayout" workbookViewId="0" topLeftCell="A1">
      <selection activeCell="AI12" sqref="AI12:AJ13"/>
    </sheetView>
  </sheetViews>
  <sheetFormatPr defaultColWidth="2.7109375" defaultRowHeight="12.75"/>
  <cols>
    <col min="1" max="3" width="2.421875" style="464" customWidth="1"/>
    <col min="4" max="4" width="3.00390625" style="464" customWidth="1"/>
    <col min="5" max="7" width="2.421875" style="464" customWidth="1"/>
    <col min="8" max="8" width="2.7109375" style="464" customWidth="1"/>
    <col min="9" max="24" width="2.421875" style="464" customWidth="1"/>
    <col min="25" max="25" width="2.7109375" style="464" customWidth="1"/>
    <col min="26" max="28" width="2.421875" style="464" customWidth="1"/>
    <col min="29" max="29" width="3.00390625" style="464" customWidth="1"/>
    <col min="30" max="41" width="2.421875" style="464" customWidth="1"/>
    <col min="42" max="42" width="3.00390625" style="464" customWidth="1"/>
    <col min="43" max="45" width="2.421875" style="464" customWidth="1"/>
    <col min="46" max="16384" width="2.7109375" style="464" customWidth="1"/>
  </cols>
  <sheetData>
    <row r="1" spans="1:36" ht="13.5" customHeight="1">
      <c r="A1" s="940" t="s">
        <v>683</v>
      </c>
      <c r="B1" s="940"/>
      <c r="C1" s="940"/>
      <c r="D1" s="940"/>
      <c r="E1" s="940"/>
      <c r="F1" s="940"/>
      <c r="G1" s="940"/>
      <c r="H1" s="940"/>
      <c r="I1" s="940"/>
      <c r="J1" s="949" t="s">
        <v>791</v>
      </c>
      <c r="K1" s="949"/>
      <c r="L1" s="949"/>
      <c r="M1" s="949"/>
      <c r="N1" s="949"/>
      <c r="O1" s="949"/>
      <c r="P1" s="949"/>
      <c r="Q1" s="949"/>
      <c r="R1" s="949"/>
      <c r="S1" s="949"/>
      <c r="T1" s="949"/>
      <c r="U1" s="949"/>
      <c r="V1" s="949"/>
      <c r="W1" s="949"/>
      <c r="AB1" s="890" t="s">
        <v>684</v>
      </c>
      <c r="AC1" s="890"/>
      <c r="AD1" s="890"/>
      <c r="AE1" s="890"/>
      <c r="AF1" s="890"/>
      <c r="AG1" s="890"/>
      <c r="AH1" s="890"/>
      <c r="AI1" s="465"/>
      <c r="AJ1" s="466" t="s">
        <v>685</v>
      </c>
    </row>
    <row r="2" spans="1:23" ht="13.5" customHeight="1">
      <c r="A2" s="940"/>
      <c r="B2" s="940"/>
      <c r="C2" s="940"/>
      <c r="D2" s="940"/>
      <c r="E2" s="940"/>
      <c r="F2" s="940"/>
      <c r="G2" s="940"/>
      <c r="H2" s="940"/>
      <c r="I2" s="940"/>
      <c r="J2" s="949"/>
      <c r="K2" s="949"/>
      <c r="L2" s="949"/>
      <c r="M2" s="949"/>
      <c r="N2" s="949"/>
      <c r="O2" s="949"/>
      <c r="P2" s="949"/>
      <c r="Q2" s="949"/>
      <c r="R2" s="949"/>
      <c r="S2" s="949"/>
      <c r="T2" s="949"/>
      <c r="U2" s="949"/>
      <c r="V2" s="949"/>
      <c r="W2" s="949"/>
    </row>
    <row r="3" spans="1:23" ht="13.5" customHeight="1">
      <c r="A3" s="467"/>
      <c r="B3" s="467"/>
      <c r="C3" s="467"/>
      <c r="D3" s="467"/>
      <c r="E3" s="467"/>
      <c r="F3" s="467"/>
      <c r="G3" s="467"/>
      <c r="H3" s="467"/>
      <c r="I3" s="467"/>
      <c r="J3" s="949"/>
      <c r="K3" s="949"/>
      <c r="L3" s="949"/>
      <c r="M3" s="949"/>
      <c r="N3" s="949"/>
      <c r="O3" s="949"/>
      <c r="P3" s="949"/>
      <c r="Q3" s="949"/>
      <c r="R3" s="949"/>
      <c r="S3" s="949"/>
      <c r="T3" s="949"/>
      <c r="U3" s="949"/>
      <c r="V3" s="949"/>
      <c r="W3" s="949"/>
    </row>
    <row r="4" spans="9:36" ht="13.5" customHeight="1">
      <c r="I4" s="465"/>
      <c r="J4" s="465"/>
      <c r="K4" s="465"/>
      <c r="L4" s="465"/>
      <c r="M4" s="465"/>
      <c r="N4" s="465"/>
      <c r="O4" s="465"/>
      <c r="P4" s="465"/>
      <c r="Q4" s="465"/>
      <c r="R4" s="465"/>
      <c r="S4" s="465"/>
      <c r="T4" s="465"/>
      <c r="U4" s="465"/>
      <c r="V4" s="465"/>
      <c r="X4" s="468"/>
      <c r="Y4" s="871" t="s">
        <v>686</v>
      </c>
      <c r="Z4" s="889"/>
      <c r="AA4" s="889"/>
      <c r="AB4" s="889"/>
      <c r="AC4" s="889"/>
      <c r="AD4" s="889"/>
      <c r="AE4" s="889"/>
      <c r="AF4" s="889"/>
      <c r="AG4" s="889"/>
      <c r="AH4" s="889"/>
      <c r="AI4" s="889"/>
      <c r="AJ4" s="872"/>
    </row>
    <row r="5" spans="15:37" ht="13.5" customHeight="1">
      <c r="O5" s="469"/>
      <c r="P5" s="469"/>
      <c r="Q5" s="469"/>
      <c r="R5" s="469"/>
      <c r="S5" s="469"/>
      <c r="V5" s="979" t="s">
        <v>687</v>
      </c>
      <c r="W5" s="979"/>
      <c r="X5" s="979"/>
      <c r="AB5" s="467"/>
      <c r="AC5" s="467"/>
      <c r="AD5" s="467"/>
      <c r="AE5" s="467"/>
      <c r="AF5" s="467"/>
      <c r="AG5" s="467"/>
      <c r="AH5" s="467"/>
      <c r="AI5" s="467"/>
      <c r="AJ5" s="467"/>
      <c r="AK5" s="467"/>
    </row>
    <row r="6" spans="1:37" ht="13.5" customHeight="1">
      <c r="A6" s="929" t="s">
        <v>688</v>
      </c>
      <c r="B6" s="930"/>
      <c r="C6" s="930"/>
      <c r="D6" s="472" t="str">
        <f>Business!AD9</f>
        <v>.</v>
      </c>
      <c r="F6" s="961" t="s">
        <v>689</v>
      </c>
      <c r="G6" s="962"/>
      <c r="H6" s="962"/>
      <c r="I6" s="962"/>
      <c r="J6" s="962"/>
      <c r="K6" s="962"/>
      <c r="L6" s="962"/>
      <c r="M6" s="962"/>
      <c r="N6" s="962"/>
      <c r="O6" s="962"/>
      <c r="P6" s="962"/>
      <c r="Q6" s="962"/>
      <c r="R6" s="962"/>
      <c r="S6" s="962"/>
      <c r="T6" s="963"/>
      <c r="U6" s="473"/>
      <c r="V6" s="980"/>
      <c r="W6" s="980"/>
      <c r="X6" s="980"/>
      <c r="Z6" s="888" t="s">
        <v>690</v>
      </c>
      <c r="AA6" s="888"/>
      <c r="AB6" s="888"/>
      <c r="AC6" s="888"/>
      <c r="AD6" s="473"/>
      <c r="AK6" s="467"/>
    </row>
    <row r="7" spans="1:40" ht="13.5" customHeight="1">
      <c r="A7" s="929" t="s">
        <v>691</v>
      </c>
      <c r="B7" s="930"/>
      <c r="C7" s="930"/>
      <c r="D7" s="472">
        <f>Business!AD8</f>
        <v>0</v>
      </c>
      <c r="F7" s="964" t="s">
        <v>692</v>
      </c>
      <c r="G7" s="964"/>
      <c r="H7" s="964"/>
      <c r="I7" s="964"/>
      <c r="J7" s="964"/>
      <c r="K7" s="964"/>
      <c r="L7" s="964"/>
      <c r="M7" s="964"/>
      <c r="N7" s="964"/>
      <c r="O7" s="964"/>
      <c r="P7" s="964"/>
      <c r="Q7" s="964"/>
      <c r="R7" s="964"/>
      <c r="S7" s="964"/>
      <c r="T7" s="964"/>
      <c r="U7" s="474"/>
      <c r="V7" s="871" t="s">
        <v>693</v>
      </c>
      <c r="W7" s="889"/>
      <c r="X7" s="872"/>
      <c r="Y7" s="531" t="str">
        <f>IF(AI12=5,"ü"," ")</f>
        <v> </v>
      </c>
      <c r="Z7" s="475" t="s">
        <v>694</v>
      </c>
      <c r="AA7" s="470" t="s">
        <v>695</v>
      </c>
      <c r="AB7" s="471"/>
      <c r="AC7" s="476"/>
      <c r="AD7" s="477"/>
      <c r="AE7" s="871" t="s">
        <v>613</v>
      </c>
      <c r="AF7" s="889"/>
      <c r="AG7" s="889"/>
      <c r="AH7" s="889"/>
      <c r="AI7" s="889"/>
      <c r="AJ7" s="872"/>
      <c r="AM7" s="467"/>
      <c r="AN7" s="467"/>
    </row>
    <row r="8" spans="3:40" ht="13.5" customHeight="1">
      <c r="C8" s="469"/>
      <c r="D8" s="469"/>
      <c r="E8" s="478"/>
      <c r="F8" s="479" t="s">
        <v>696</v>
      </c>
      <c r="G8" s="479"/>
      <c r="H8" s="479"/>
      <c r="I8" s="906" t="s">
        <v>697</v>
      </c>
      <c r="J8" s="906"/>
      <c r="K8" s="906"/>
      <c r="L8" s="906"/>
      <c r="M8" s="906"/>
      <c r="N8" s="906"/>
      <c r="O8" s="899" t="s">
        <v>698</v>
      </c>
      <c r="P8" s="899"/>
      <c r="Q8" s="899"/>
      <c r="R8" s="899"/>
      <c r="S8" s="899"/>
      <c r="T8" s="899"/>
      <c r="U8" s="467"/>
      <c r="V8" s="480"/>
      <c r="W8" s="481"/>
      <c r="X8" s="467"/>
      <c r="Z8" s="475" t="s">
        <v>699</v>
      </c>
      <c r="AA8" s="470" t="s">
        <v>700</v>
      </c>
      <c r="AB8" s="471"/>
      <c r="AC8" s="471"/>
      <c r="AD8" s="477"/>
      <c r="AE8" s="871" t="s">
        <v>701</v>
      </c>
      <c r="AF8" s="872"/>
      <c r="AG8" s="871" t="s">
        <v>693</v>
      </c>
      <c r="AH8" s="872"/>
      <c r="AI8" s="871" t="s">
        <v>702</v>
      </c>
      <c r="AJ8" s="872"/>
      <c r="AN8" s="467"/>
    </row>
    <row r="9" spans="1:40" ht="13.5" customHeight="1">
      <c r="A9" s="469"/>
      <c r="B9" s="469"/>
      <c r="C9" s="469"/>
      <c r="D9" s="469"/>
      <c r="E9" s="478"/>
      <c r="F9" s="479" t="s">
        <v>703</v>
      </c>
      <c r="G9" s="479"/>
      <c r="H9" s="479"/>
      <c r="I9" s="975" t="s">
        <v>704</v>
      </c>
      <c r="J9" s="975"/>
      <c r="K9" s="975"/>
      <c r="L9" s="975"/>
      <c r="M9" s="975"/>
      <c r="N9" s="975"/>
      <c r="O9" s="937"/>
      <c r="P9" s="937"/>
      <c r="Q9" s="899"/>
      <c r="R9" s="899"/>
      <c r="S9" s="899"/>
      <c r="T9" s="899"/>
      <c r="U9" s="473"/>
      <c r="V9" s="473"/>
      <c r="W9" s="473"/>
      <c r="X9" s="473"/>
      <c r="Y9" s="467"/>
      <c r="Z9" s="475" t="s">
        <v>705</v>
      </c>
      <c r="AA9" s="871"/>
      <c r="AB9" s="889"/>
      <c r="AC9" s="872"/>
      <c r="AD9" s="477"/>
      <c r="AE9" s="526"/>
      <c r="AF9" s="526"/>
      <c r="AG9" s="526"/>
      <c r="AH9" s="526"/>
      <c r="AI9" s="526" t="s">
        <v>795</v>
      </c>
      <c r="AJ9" s="526" t="s">
        <v>796</v>
      </c>
      <c r="AM9" s="483"/>
      <c r="AN9" s="483"/>
    </row>
    <row r="10" spans="6:21" ht="13.5" customHeight="1">
      <c r="F10" s="479" t="s">
        <v>706</v>
      </c>
      <c r="G10" s="479"/>
      <c r="H10" s="528"/>
      <c r="I10" s="871" t="s">
        <v>707</v>
      </c>
      <c r="J10" s="889"/>
      <c r="K10" s="889"/>
      <c r="L10" s="889"/>
      <c r="M10" s="530" t="str">
        <f>B37</f>
        <v> </v>
      </c>
      <c r="N10" s="871" t="s">
        <v>83</v>
      </c>
      <c r="O10" s="889"/>
      <c r="P10" s="529" t="str">
        <f>B39</f>
        <v> </v>
      </c>
      <c r="Q10" s="889" t="s">
        <v>708</v>
      </c>
      <c r="R10" s="872"/>
      <c r="S10" s="899" t="s">
        <v>709</v>
      </c>
      <c r="T10" s="899"/>
      <c r="U10" s="467"/>
    </row>
    <row r="11" spans="6:37" ht="13.5" customHeight="1">
      <c r="F11" s="479" t="s">
        <v>710</v>
      </c>
      <c r="G11" s="479"/>
      <c r="H11" s="479"/>
      <c r="I11" s="955" t="s">
        <v>711</v>
      </c>
      <c r="J11" s="955"/>
      <c r="K11" s="955"/>
      <c r="L11" s="955"/>
      <c r="M11" s="955"/>
      <c r="N11" s="955"/>
      <c r="O11" s="955"/>
      <c r="P11" s="955"/>
      <c r="Q11" s="906"/>
      <c r="R11" s="906"/>
      <c r="S11" s="906"/>
      <c r="T11" s="906"/>
      <c r="U11" s="467"/>
      <c r="V11" s="467" t="s">
        <v>712</v>
      </c>
      <c r="W11" s="467"/>
      <c r="X11" s="473"/>
      <c r="Y11" s="473"/>
      <c r="AE11" s="934" t="s">
        <v>69</v>
      </c>
      <c r="AF11" s="935"/>
      <c r="AG11" s="935"/>
      <c r="AH11" s="935"/>
      <c r="AI11" s="935"/>
      <c r="AJ11" s="936"/>
      <c r="AK11" s="469"/>
    </row>
    <row r="12" spans="6:37" ht="13.5" customHeight="1">
      <c r="F12" s="479" t="s">
        <v>713</v>
      </c>
      <c r="G12" s="479"/>
      <c r="H12" s="479"/>
      <c r="I12" s="906" t="s">
        <v>714</v>
      </c>
      <c r="J12" s="906"/>
      <c r="K12" s="906"/>
      <c r="L12" s="906"/>
      <c r="M12" s="906"/>
      <c r="N12" s="906"/>
      <c r="O12" s="906"/>
      <c r="P12" s="906"/>
      <c r="Q12" s="906"/>
      <c r="R12" s="906"/>
      <c r="S12" s="906"/>
      <c r="T12" s="906"/>
      <c r="U12" s="467"/>
      <c r="V12" s="467" t="s">
        <v>715</v>
      </c>
      <c r="W12" s="467"/>
      <c r="X12" s="467"/>
      <c r="Y12" s="473"/>
      <c r="Z12" s="467"/>
      <c r="AE12" s="908" t="s">
        <v>716</v>
      </c>
      <c r="AF12" s="909"/>
      <c r="AG12" s="909"/>
      <c r="AH12" s="909"/>
      <c r="AI12" s="877">
        <v>6</v>
      </c>
      <c r="AJ12" s="878"/>
      <c r="AK12" s="465"/>
    </row>
    <row r="13" spans="6:36" ht="13.5" customHeight="1">
      <c r="F13" s="479" t="s">
        <v>717</v>
      </c>
      <c r="G13" s="479"/>
      <c r="H13" s="479"/>
      <c r="I13" s="906" t="s">
        <v>718</v>
      </c>
      <c r="J13" s="906"/>
      <c r="K13" s="906"/>
      <c r="L13" s="906"/>
      <c r="M13" s="906"/>
      <c r="N13" s="906"/>
      <c r="O13" s="906"/>
      <c r="P13" s="906"/>
      <c r="Q13" s="906"/>
      <c r="R13" s="906"/>
      <c r="S13" s="906"/>
      <c r="T13" s="906"/>
      <c r="U13" s="467"/>
      <c r="V13" s="467"/>
      <c r="W13" s="467"/>
      <c r="X13" s="467"/>
      <c r="AE13" s="910"/>
      <c r="AF13" s="911"/>
      <c r="AG13" s="911"/>
      <c r="AH13" s="911"/>
      <c r="AI13" s="879"/>
      <c r="AJ13" s="880"/>
    </row>
    <row r="14" spans="6:24" ht="13.5" customHeight="1">
      <c r="F14" s="479" t="s">
        <v>719</v>
      </c>
      <c r="G14" s="479"/>
      <c r="H14" s="479"/>
      <c r="I14" s="974" t="s">
        <v>720</v>
      </c>
      <c r="J14" s="974"/>
      <c r="K14" s="974"/>
      <c r="L14" s="974"/>
      <c r="M14" s="974"/>
      <c r="N14" s="974"/>
      <c r="O14" s="974"/>
      <c r="P14" s="974"/>
      <c r="Q14" s="974"/>
      <c r="R14" s="974"/>
      <c r="S14" s="974"/>
      <c r="T14" s="974"/>
      <c r="U14" s="473"/>
      <c r="V14" s="473"/>
      <c r="W14" s="473"/>
      <c r="X14" s="469"/>
    </row>
    <row r="15" spans="6:24" ht="13.5" customHeight="1">
      <c r="F15" s="479" t="s">
        <v>721</v>
      </c>
      <c r="G15" s="479"/>
      <c r="H15" s="479"/>
      <c r="I15" s="906" t="s">
        <v>722</v>
      </c>
      <c r="J15" s="906"/>
      <c r="K15" s="906"/>
      <c r="L15" s="906"/>
      <c r="M15" s="906"/>
      <c r="N15" s="906"/>
      <c r="O15" s="906"/>
      <c r="P15" s="906"/>
      <c r="Q15" s="906"/>
      <c r="R15" s="906"/>
      <c r="S15" s="906"/>
      <c r="T15" s="906"/>
      <c r="U15" s="467"/>
      <c r="V15" s="467"/>
      <c r="W15" s="467"/>
      <c r="X15" s="467"/>
    </row>
    <row r="16" ht="13.5" customHeight="1"/>
    <row r="17" spans="1:36" ht="13.5" customHeight="1">
      <c r="A17" s="464" t="s">
        <v>723</v>
      </c>
      <c r="S17" s="907" t="s">
        <v>724</v>
      </c>
      <c r="T17" s="907"/>
      <c r="U17" s="907"/>
      <c r="V17" s="907"/>
      <c r="W17" s="907"/>
      <c r="X17" s="907"/>
      <c r="Y17" s="907"/>
      <c r="Z17" s="907"/>
      <c r="AA17" s="907"/>
      <c r="AB17" s="907"/>
      <c r="AC17" s="907"/>
      <c r="AD17" s="907"/>
      <c r="AE17" s="907"/>
      <c r="AH17" s="884" t="s">
        <v>725</v>
      </c>
      <c r="AI17" s="884"/>
      <c r="AJ17" s="884"/>
    </row>
    <row r="18" spans="1:36" ht="13.5" customHeight="1">
      <c r="A18" s="919" t="s">
        <v>726</v>
      </c>
      <c r="B18" s="887"/>
      <c r="C18" s="887"/>
      <c r="D18" s="887"/>
      <c r="E18" s="887"/>
      <c r="F18" s="887"/>
      <c r="G18" s="887"/>
      <c r="H18" s="887"/>
      <c r="I18" s="887"/>
      <c r="J18" s="887"/>
      <c r="K18" s="932"/>
      <c r="L18" s="933"/>
      <c r="M18" s="929" t="s">
        <v>613</v>
      </c>
      <c r="N18" s="930"/>
      <c r="O18" s="950"/>
      <c r="P18" s="950"/>
      <c r="Q18" s="951"/>
      <c r="S18" s="485"/>
      <c r="T18" s="485"/>
      <c r="U18" s="485"/>
      <c r="V18" s="485"/>
      <c r="W18" s="485"/>
      <c r="X18" s="485"/>
      <c r="Y18" s="873" t="str">
        <f>Business!AB10</f>
        <v>.</v>
      </c>
      <c r="Z18" s="874"/>
      <c r="AA18" s="874"/>
      <c r="AB18" s="874"/>
      <c r="AC18" s="874"/>
      <c r="AD18" s="874"/>
      <c r="AE18" s="875"/>
      <c r="AF18" s="486"/>
      <c r="AG18" s="487"/>
      <c r="AH18" s="484"/>
      <c r="AI18" s="464" t="s">
        <v>727</v>
      </c>
      <c r="AJ18" s="488"/>
    </row>
    <row r="19" spans="1:35" ht="13.5" customHeight="1">
      <c r="A19" s="893" t="s">
        <v>728</v>
      </c>
      <c r="B19" s="894"/>
      <c r="C19" s="894"/>
      <c r="D19" s="916"/>
      <c r="E19" s="917"/>
      <c r="F19" s="917"/>
      <c r="G19" s="917"/>
      <c r="H19" s="918"/>
      <c r="I19" s="919" t="s">
        <v>729</v>
      </c>
      <c r="J19" s="887"/>
      <c r="K19" s="887"/>
      <c r="L19" s="887"/>
      <c r="M19" s="916"/>
      <c r="N19" s="916"/>
      <c r="O19" s="916"/>
      <c r="P19" s="916"/>
      <c r="Q19" s="931"/>
      <c r="S19" s="924" t="s">
        <v>730</v>
      </c>
      <c r="T19" s="925"/>
      <c r="U19" s="925"/>
      <c r="V19" s="925"/>
      <c r="W19" s="925"/>
      <c r="X19" s="925"/>
      <c r="Y19" s="925"/>
      <c r="Z19" s="925"/>
      <c r="AA19" s="925"/>
      <c r="AB19" s="925"/>
      <c r="AC19" s="925"/>
      <c r="AD19" s="925"/>
      <c r="AE19" s="925"/>
      <c r="AF19" s="926"/>
      <c r="AG19" s="469"/>
      <c r="AH19" s="487"/>
      <c r="AI19" s="482"/>
    </row>
    <row r="20" spans="5:39" ht="9.75" customHeight="1">
      <c r="E20" s="483"/>
      <c r="F20" s="483"/>
      <c r="G20" s="483"/>
      <c r="H20" s="483"/>
      <c r="I20" s="483"/>
      <c r="J20" s="483"/>
      <c r="K20" s="483"/>
      <c r="L20" s="483"/>
      <c r="P20" s="483"/>
      <c r="Q20" s="483"/>
      <c r="R20" s="483"/>
      <c r="S20" s="926"/>
      <c r="T20" s="926"/>
      <c r="U20" s="926"/>
      <c r="V20" s="926"/>
      <c r="W20" s="926"/>
      <c r="X20" s="926"/>
      <c r="Y20" s="926"/>
      <c r="Z20" s="926"/>
      <c r="AA20" s="926"/>
      <c r="AB20" s="926"/>
      <c r="AC20" s="926"/>
      <c r="AD20" s="926"/>
      <c r="AE20" s="926"/>
      <c r="AF20" s="926"/>
      <c r="AG20" s="469"/>
      <c r="AH20" s="469"/>
      <c r="AI20" s="469"/>
      <c r="AJ20" s="469"/>
      <c r="AK20" s="469"/>
      <c r="AL20" s="469"/>
      <c r="AM20" s="469"/>
    </row>
    <row r="21" spans="1:38" ht="13.5" customHeight="1">
      <c r="A21" s="465" t="s">
        <v>731</v>
      </c>
      <c r="Z21" s="491"/>
      <c r="AA21" s="491"/>
      <c r="AB21" s="491"/>
      <c r="AC21" s="491"/>
      <c r="AD21" s="491"/>
      <c r="AE21" s="491"/>
      <c r="AF21" s="491"/>
      <c r="AG21" s="491"/>
      <c r="AH21" s="491"/>
      <c r="AI21" s="491"/>
      <c r="AJ21" s="491"/>
      <c r="AK21" s="467"/>
      <c r="AL21" s="467"/>
    </row>
    <row r="22" spans="1:36" ht="13.5" customHeight="1">
      <c r="A22" s="927" t="s">
        <v>732</v>
      </c>
      <c r="B22" s="881"/>
      <c r="C22" s="881"/>
      <c r="D22" s="881"/>
      <c r="E22" s="881"/>
      <c r="F22" s="881"/>
      <c r="G22" s="881"/>
      <c r="H22" s="881"/>
      <c r="I22" s="920" t="str">
        <f>Business!J99</f>
        <v>  c/o  </v>
      </c>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1"/>
    </row>
    <row r="23" spans="1:36" ht="13.5" customHeight="1">
      <c r="A23" s="928"/>
      <c r="B23" s="882"/>
      <c r="C23" s="882"/>
      <c r="D23" s="882"/>
      <c r="E23" s="882"/>
      <c r="F23" s="882"/>
      <c r="G23" s="882"/>
      <c r="H23" s="882"/>
      <c r="I23" s="922"/>
      <c r="J23" s="922"/>
      <c r="K23" s="922"/>
      <c r="L23" s="922"/>
      <c r="M23" s="922"/>
      <c r="N23" s="922"/>
      <c r="O23" s="922"/>
      <c r="P23" s="922"/>
      <c r="Q23" s="922"/>
      <c r="R23" s="922"/>
      <c r="S23" s="922"/>
      <c r="T23" s="922"/>
      <c r="U23" s="922"/>
      <c r="V23" s="922"/>
      <c r="W23" s="922"/>
      <c r="X23" s="922"/>
      <c r="Y23" s="922"/>
      <c r="Z23" s="922"/>
      <c r="AA23" s="922"/>
      <c r="AB23" s="922"/>
      <c r="AC23" s="922"/>
      <c r="AD23" s="922"/>
      <c r="AE23" s="922"/>
      <c r="AF23" s="922"/>
      <c r="AG23" s="922"/>
      <c r="AH23" s="922"/>
      <c r="AI23" s="922"/>
      <c r="AJ23" s="923"/>
    </row>
    <row r="24" spans="1:36" ht="13.5" customHeight="1">
      <c r="A24" s="891" t="s">
        <v>733</v>
      </c>
      <c r="B24" s="892"/>
      <c r="C24" s="892"/>
      <c r="D24" s="892"/>
      <c r="E24" s="892"/>
      <c r="F24" s="892"/>
      <c r="G24" s="892"/>
      <c r="H24" s="892"/>
      <c r="I24" s="920">
        <f>Business!J100</f>
        <v>0</v>
      </c>
      <c r="J24" s="920"/>
      <c r="K24" s="920"/>
      <c r="L24" s="920"/>
      <c r="M24" s="920"/>
      <c r="N24" s="920"/>
      <c r="O24" s="920"/>
      <c r="P24" s="920"/>
      <c r="Q24" s="920"/>
      <c r="R24" s="920"/>
      <c r="S24" s="920"/>
      <c r="T24" s="920"/>
      <c r="U24" s="920"/>
      <c r="V24" s="920"/>
      <c r="W24" s="920"/>
      <c r="X24" s="920"/>
      <c r="Y24" s="920"/>
      <c r="Z24" s="920"/>
      <c r="AA24" s="920"/>
      <c r="AB24" s="920"/>
      <c r="AC24" s="920"/>
      <c r="AD24" s="920"/>
      <c r="AE24" s="920"/>
      <c r="AF24" s="920"/>
      <c r="AG24" s="920"/>
      <c r="AH24" s="920"/>
      <c r="AI24" s="920"/>
      <c r="AJ24" s="921"/>
    </row>
    <row r="25" spans="1:36" ht="13.5" customHeight="1">
      <c r="A25" s="893"/>
      <c r="B25" s="894"/>
      <c r="C25" s="894"/>
      <c r="D25" s="894"/>
      <c r="E25" s="894"/>
      <c r="F25" s="894"/>
      <c r="G25" s="894"/>
      <c r="H25" s="894"/>
      <c r="I25" s="922"/>
      <c r="J25" s="922"/>
      <c r="K25" s="922"/>
      <c r="L25" s="922"/>
      <c r="M25" s="922"/>
      <c r="N25" s="922"/>
      <c r="O25" s="922"/>
      <c r="P25" s="922"/>
      <c r="Q25" s="922"/>
      <c r="R25" s="922"/>
      <c r="S25" s="922"/>
      <c r="T25" s="922"/>
      <c r="U25" s="922"/>
      <c r="V25" s="922"/>
      <c r="W25" s="922"/>
      <c r="X25" s="922"/>
      <c r="Y25" s="922"/>
      <c r="Z25" s="922"/>
      <c r="AA25" s="922"/>
      <c r="AB25" s="922"/>
      <c r="AC25" s="922"/>
      <c r="AD25" s="922"/>
      <c r="AE25" s="922"/>
      <c r="AF25" s="922"/>
      <c r="AG25" s="922"/>
      <c r="AH25" s="922"/>
      <c r="AI25" s="922"/>
      <c r="AJ25" s="923"/>
    </row>
    <row r="26" spans="1:36" ht="13.5" customHeight="1">
      <c r="A26" s="959" t="s">
        <v>792</v>
      </c>
      <c r="B26" s="924"/>
      <c r="C26" s="924"/>
      <c r="D26" s="924"/>
      <c r="E26" s="924"/>
      <c r="F26" s="924"/>
      <c r="G26" s="924"/>
      <c r="H26" s="924"/>
      <c r="I26" s="924"/>
      <c r="J26" s="924"/>
      <c r="K26" s="924"/>
      <c r="L26" s="924"/>
      <c r="M26" s="924"/>
      <c r="N26" s="924"/>
      <c r="O26" s="924"/>
      <c r="P26" s="924"/>
      <c r="Q26" s="924"/>
      <c r="R26" s="924"/>
      <c r="S26" s="924"/>
      <c r="T26" s="924"/>
      <c r="U26" s="924"/>
      <c r="V26" s="924"/>
      <c r="W26" s="924"/>
      <c r="X26" s="957"/>
      <c r="Y26" s="957"/>
      <c r="Z26" s="957"/>
      <c r="AA26" s="957"/>
      <c r="AB26" s="957"/>
      <c r="AC26" s="957"/>
      <c r="AD26" s="957"/>
      <c r="AE26" s="957"/>
      <c r="AF26" s="957"/>
      <c r="AG26" s="944" t="s">
        <v>725</v>
      </c>
      <c r="AH26" s="944"/>
      <c r="AI26" s="944"/>
      <c r="AJ26" s="945"/>
    </row>
    <row r="27" spans="1:36" ht="13.5" customHeight="1">
      <c r="A27" s="960"/>
      <c r="B27" s="942"/>
      <c r="C27" s="942"/>
      <c r="D27" s="942"/>
      <c r="E27" s="942"/>
      <c r="F27" s="942"/>
      <c r="G27" s="942"/>
      <c r="H27" s="942"/>
      <c r="I27" s="942"/>
      <c r="J27" s="942"/>
      <c r="K27" s="942"/>
      <c r="L27" s="942"/>
      <c r="M27" s="942"/>
      <c r="N27" s="942"/>
      <c r="O27" s="942"/>
      <c r="P27" s="942"/>
      <c r="Q27" s="942"/>
      <c r="R27" s="942"/>
      <c r="S27" s="942"/>
      <c r="T27" s="942"/>
      <c r="U27" s="942"/>
      <c r="V27" s="942"/>
      <c r="W27" s="942"/>
      <c r="X27" s="958"/>
      <c r="Y27" s="958"/>
      <c r="Z27" s="958"/>
      <c r="AA27" s="958"/>
      <c r="AB27" s="958"/>
      <c r="AC27" s="958"/>
      <c r="AD27" s="958"/>
      <c r="AE27" s="958"/>
      <c r="AF27" s="958"/>
      <c r="AG27" s="484"/>
      <c r="AH27" s="490" t="s">
        <v>727</v>
      </c>
      <c r="AI27" s="488"/>
      <c r="AJ27" s="495"/>
    </row>
    <row r="28" spans="1:34" ht="13.5" customHeight="1">
      <c r="A28" s="492" t="s">
        <v>734</v>
      </c>
      <c r="B28" s="493"/>
      <c r="C28" s="493"/>
      <c r="D28" s="493"/>
      <c r="E28" s="493"/>
      <c r="F28" s="493"/>
      <c r="G28" s="493"/>
      <c r="H28" s="493"/>
      <c r="I28" s="493"/>
      <c r="J28" s="493"/>
      <c r="K28" s="493"/>
      <c r="L28" s="493"/>
      <c r="M28" s="493"/>
      <c r="N28" s="493"/>
      <c r="O28" s="493"/>
      <c r="P28" s="493"/>
      <c r="Q28" s="492"/>
      <c r="R28" s="482"/>
      <c r="S28" s="482"/>
      <c r="T28" s="496"/>
      <c r="U28" s="496"/>
      <c r="V28" s="496"/>
      <c r="W28" s="496"/>
      <c r="X28" s="496"/>
      <c r="Y28" s="496"/>
      <c r="Z28" s="496"/>
      <c r="AA28" s="496"/>
      <c r="AB28" s="496"/>
      <c r="AC28" s="496"/>
      <c r="AD28" s="496"/>
      <c r="AG28" s="487"/>
      <c r="AH28" s="482"/>
    </row>
    <row r="29" spans="1:34" ht="13.5" customHeight="1">
      <c r="A29" s="477" t="s">
        <v>735</v>
      </c>
      <c r="B29" s="467"/>
      <c r="C29" s="467"/>
      <c r="D29" s="467"/>
      <c r="E29" s="467"/>
      <c r="F29" s="467"/>
      <c r="G29" s="467"/>
      <c r="H29" s="467"/>
      <c r="I29" s="467"/>
      <c r="J29" s="467"/>
      <c r="K29" s="467"/>
      <c r="N29" s="497"/>
      <c r="O29" s="482"/>
      <c r="P29" s="468"/>
      <c r="Q29" s="483"/>
      <c r="R29" s="483"/>
      <c r="S29" s="498"/>
      <c r="T29" s="498"/>
      <c r="U29" s="498"/>
      <c r="V29" s="498"/>
      <c r="W29" s="498"/>
      <c r="X29" s="498"/>
      <c r="Y29" s="498"/>
      <c r="Z29" s="498"/>
      <c r="AA29" s="498"/>
      <c r="AB29" s="498"/>
      <c r="AC29" s="493"/>
      <c r="AH29" s="483"/>
    </row>
    <row r="30" spans="1:16" ht="6.75" customHeight="1">
      <c r="A30" s="489"/>
      <c r="B30" s="490"/>
      <c r="C30" s="490"/>
      <c r="D30" s="490"/>
      <c r="E30" s="490"/>
      <c r="F30" s="490"/>
      <c r="G30" s="490"/>
      <c r="H30" s="490"/>
      <c r="I30" s="490"/>
      <c r="J30" s="490"/>
      <c r="K30" s="490"/>
      <c r="L30" s="490"/>
      <c r="M30" s="490"/>
      <c r="N30" s="490"/>
      <c r="O30" s="490"/>
      <c r="P30" s="495"/>
    </row>
    <row r="31" ht="8.25" customHeight="1"/>
    <row r="32" spans="1:36" ht="13.5" customHeight="1">
      <c r="A32" s="967" t="s">
        <v>736</v>
      </c>
      <c r="B32" s="939"/>
      <c r="C32" s="939"/>
      <c r="D32" s="939"/>
      <c r="E32" s="939"/>
      <c r="F32" s="939"/>
      <c r="G32" s="939"/>
      <c r="H32" s="968"/>
      <c r="I32" s="952" t="s">
        <v>737</v>
      </c>
      <c r="J32" s="953"/>
      <c r="K32" s="953"/>
      <c r="L32" s="953"/>
      <c r="M32" s="953"/>
      <c r="N32" s="953"/>
      <c r="O32" s="953"/>
      <c r="P32" s="953"/>
      <c r="Q32" s="953"/>
      <c r="R32" s="953"/>
      <c r="S32" s="953"/>
      <c r="T32" s="953"/>
      <c r="U32" s="953"/>
      <c r="V32" s="953"/>
      <c r="W32" s="953"/>
      <c r="X32" s="953"/>
      <c r="Y32" s="953"/>
      <c r="Z32" s="953"/>
      <c r="AA32" s="953"/>
      <c r="AB32" s="953"/>
      <c r="AC32" s="953"/>
      <c r="AD32" s="953"/>
      <c r="AE32" s="953"/>
      <c r="AF32" s="953"/>
      <c r="AG32" s="953"/>
      <c r="AH32" s="953"/>
      <c r="AI32" s="953"/>
      <c r="AJ32" s="954"/>
    </row>
    <row r="33" spans="1:36" ht="13.5" customHeight="1">
      <c r="A33" s="969"/>
      <c r="B33" s="900"/>
      <c r="C33" s="900"/>
      <c r="D33" s="900"/>
      <c r="E33" s="900"/>
      <c r="F33" s="900"/>
      <c r="G33" s="900"/>
      <c r="H33" s="970"/>
      <c r="I33" s="952" t="s">
        <v>738</v>
      </c>
      <c r="J33" s="953"/>
      <c r="K33" s="953"/>
      <c r="L33" s="953"/>
      <c r="M33" s="953"/>
      <c r="N33" s="953"/>
      <c r="O33" s="953"/>
      <c r="P33" s="953"/>
      <c r="Q33" s="953"/>
      <c r="R33" s="953"/>
      <c r="S33" s="953"/>
      <c r="T33" s="954"/>
      <c r="U33" s="952" t="s">
        <v>739</v>
      </c>
      <c r="V33" s="953"/>
      <c r="W33" s="953"/>
      <c r="X33" s="953"/>
      <c r="Y33" s="953"/>
      <c r="Z33" s="953"/>
      <c r="AA33" s="953"/>
      <c r="AB33" s="953"/>
      <c r="AC33" s="953"/>
      <c r="AD33" s="953"/>
      <c r="AE33" s="953"/>
      <c r="AF33" s="953"/>
      <c r="AG33" s="953"/>
      <c r="AH33" s="953"/>
      <c r="AI33" s="953"/>
      <c r="AJ33" s="954"/>
    </row>
    <row r="34" spans="1:36" ht="13.5" customHeight="1">
      <c r="A34" s="486"/>
      <c r="G34" s="493"/>
      <c r="H34" s="504"/>
      <c r="U34" s="492"/>
      <c r="AA34" s="487"/>
      <c r="AD34" s="494"/>
      <c r="AE34" s="494"/>
      <c r="AF34" s="493"/>
      <c r="AG34" s="494"/>
      <c r="AH34" s="494"/>
      <c r="AI34" s="494"/>
      <c r="AJ34" s="480"/>
    </row>
    <row r="35" spans="1:37" ht="13.5" customHeight="1">
      <c r="A35" s="486"/>
      <c r="B35" s="505"/>
      <c r="C35" s="486" t="s">
        <v>740</v>
      </c>
      <c r="H35" s="487"/>
      <c r="J35" s="505"/>
      <c r="K35" s="486" t="s">
        <v>741</v>
      </c>
      <c r="U35" s="486"/>
      <c r="V35" s="505"/>
      <c r="W35" s="486" t="s">
        <v>742</v>
      </c>
      <c r="AA35" s="487"/>
      <c r="AC35" s="506"/>
      <c r="AD35" s="886" t="s">
        <v>743</v>
      </c>
      <c r="AE35" s="971"/>
      <c r="AF35" s="971"/>
      <c r="AG35" s="971"/>
      <c r="AH35" s="971"/>
      <c r="AI35" s="971"/>
      <c r="AJ35" s="972"/>
      <c r="AK35" s="467"/>
    </row>
    <row r="36" spans="1:37" ht="13.5" customHeight="1">
      <c r="A36" s="486"/>
      <c r="H36" s="487"/>
      <c r="U36" s="486"/>
      <c r="AA36" s="487"/>
      <c r="AC36" s="507"/>
      <c r="AD36" s="971"/>
      <c r="AE36" s="971"/>
      <c r="AF36" s="971"/>
      <c r="AG36" s="971"/>
      <c r="AH36" s="971"/>
      <c r="AI36" s="971"/>
      <c r="AJ36" s="972"/>
      <c r="AK36" s="467"/>
    </row>
    <row r="37" spans="1:37" ht="13.5" customHeight="1">
      <c r="A37" s="486"/>
      <c r="B37" s="527" t="str">
        <f>IF(Business!I8="INDIVIDUAL","ü"," ")</f>
        <v> </v>
      </c>
      <c r="C37" s="486" t="s">
        <v>744</v>
      </c>
      <c r="H37" s="487"/>
      <c r="J37" s="505"/>
      <c r="K37" s="886" t="s">
        <v>745</v>
      </c>
      <c r="L37" s="886"/>
      <c r="M37" s="886"/>
      <c r="N37" s="886"/>
      <c r="O37" s="886"/>
      <c r="P37" s="886"/>
      <c r="Q37" s="886"/>
      <c r="R37" s="886"/>
      <c r="S37" s="886"/>
      <c r="T37" s="973"/>
      <c r="U37" s="486"/>
      <c r="V37" s="505"/>
      <c r="W37" s="477" t="s">
        <v>746</v>
      </c>
      <c r="AA37" s="487"/>
      <c r="AD37" s="971"/>
      <c r="AE37" s="971"/>
      <c r="AF37" s="971"/>
      <c r="AG37" s="971"/>
      <c r="AH37" s="971"/>
      <c r="AI37" s="971"/>
      <c r="AJ37" s="972"/>
      <c r="AK37" s="467"/>
    </row>
    <row r="38" spans="1:36" ht="13.5" customHeight="1">
      <c r="A38" s="486"/>
      <c r="H38" s="487"/>
      <c r="K38" s="886"/>
      <c r="L38" s="886"/>
      <c r="M38" s="886"/>
      <c r="N38" s="886"/>
      <c r="O38" s="886"/>
      <c r="P38" s="886"/>
      <c r="Q38" s="886"/>
      <c r="R38" s="886"/>
      <c r="S38" s="886"/>
      <c r="T38" s="973"/>
      <c r="U38" s="486"/>
      <c r="AA38" s="487"/>
      <c r="AD38" s="971"/>
      <c r="AE38" s="971"/>
      <c r="AF38" s="971"/>
      <c r="AG38" s="971"/>
      <c r="AH38" s="971"/>
      <c r="AI38" s="971"/>
      <c r="AJ38" s="972"/>
    </row>
    <row r="39" spans="1:36" ht="13.5" customHeight="1">
      <c r="A39" s="486"/>
      <c r="B39" s="527" t="str">
        <f>IF(Business!I8="AOP","ü"," ")</f>
        <v> </v>
      </c>
      <c r="C39" s="486" t="s">
        <v>747</v>
      </c>
      <c r="H39" s="487"/>
      <c r="J39" s="505"/>
      <c r="K39" s="486" t="s">
        <v>748</v>
      </c>
      <c r="U39" s="486"/>
      <c r="V39" s="505"/>
      <c r="W39" s="946" t="s">
        <v>749</v>
      </c>
      <c r="X39" s="947"/>
      <c r="Y39" s="947"/>
      <c r="Z39" s="947"/>
      <c r="AA39" s="948"/>
      <c r="AC39" s="506"/>
      <c r="AD39" s="946" t="s">
        <v>750</v>
      </c>
      <c r="AE39" s="947"/>
      <c r="AF39" s="947"/>
      <c r="AG39" s="947"/>
      <c r="AH39" s="947"/>
      <c r="AI39" s="947"/>
      <c r="AJ39" s="948"/>
    </row>
    <row r="40" spans="1:36" ht="13.5" customHeight="1">
      <c r="A40" s="486"/>
      <c r="H40" s="487"/>
      <c r="U40" s="486"/>
      <c r="W40" s="940" t="s">
        <v>751</v>
      </c>
      <c r="X40" s="940"/>
      <c r="Y40" s="940"/>
      <c r="Z40" s="940"/>
      <c r="AA40" s="941"/>
      <c r="AJ40" s="487"/>
    </row>
    <row r="41" spans="1:36" ht="13.5" customHeight="1">
      <c r="A41" s="486"/>
      <c r="H41" s="487"/>
      <c r="J41" s="505"/>
      <c r="K41" s="486" t="s">
        <v>752</v>
      </c>
      <c r="U41" s="486"/>
      <c r="V41" s="505"/>
      <c r="W41" s="940"/>
      <c r="X41" s="940"/>
      <c r="Y41" s="940"/>
      <c r="Z41" s="940"/>
      <c r="AA41" s="941"/>
      <c r="AB41" s="508"/>
      <c r="AC41" s="506"/>
      <c r="AD41" s="946" t="s">
        <v>204</v>
      </c>
      <c r="AE41" s="947"/>
      <c r="AF41" s="947"/>
      <c r="AG41" s="947"/>
      <c r="AH41" s="947"/>
      <c r="AI41" s="947"/>
      <c r="AJ41" s="948"/>
    </row>
    <row r="42" spans="1:36" ht="13.5" customHeight="1">
      <c r="A42" s="489"/>
      <c r="B42" s="490"/>
      <c r="C42" s="490"/>
      <c r="D42" s="490"/>
      <c r="E42" s="490"/>
      <c r="F42" s="490"/>
      <c r="G42" s="490"/>
      <c r="H42" s="495"/>
      <c r="I42" s="490"/>
      <c r="J42" s="490"/>
      <c r="K42" s="490"/>
      <c r="L42" s="490"/>
      <c r="M42" s="490"/>
      <c r="N42" s="490"/>
      <c r="O42" s="490"/>
      <c r="P42" s="490"/>
      <c r="Q42" s="490"/>
      <c r="R42" s="491"/>
      <c r="S42" s="491"/>
      <c r="T42" s="491"/>
      <c r="U42" s="509"/>
      <c r="V42" s="491"/>
      <c r="W42" s="942"/>
      <c r="X42" s="942"/>
      <c r="Y42" s="942"/>
      <c r="Z42" s="942"/>
      <c r="AA42" s="943"/>
      <c r="AB42" s="490"/>
      <c r="AC42" s="490"/>
      <c r="AD42" s="490"/>
      <c r="AE42" s="490"/>
      <c r="AF42" s="490"/>
      <c r="AG42" s="490"/>
      <c r="AH42" s="490"/>
      <c r="AI42" s="490"/>
      <c r="AJ42" s="495"/>
    </row>
    <row r="43" ht="7.5" customHeight="1"/>
    <row r="44" spans="1:26" ht="13.5" customHeight="1">
      <c r="A44" s="965" t="s">
        <v>753</v>
      </c>
      <c r="B44" s="965"/>
      <c r="C44" s="965"/>
      <c r="D44" s="965"/>
      <c r="E44" s="965"/>
      <c r="F44" s="965"/>
      <c r="G44" s="965"/>
      <c r="H44" s="965"/>
      <c r="I44" s="965"/>
      <c r="J44" s="965"/>
      <c r="K44" s="965"/>
      <c r="L44" s="965"/>
      <c r="M44" s="965"/>
      <c r="N44" s="965"/>
      <c r="O44" s="965"/>
      <c r="P44" s="965"/>
      <c r="Q44" s="965"/>
      <c r="R44" s="965"/>
      <c r="S44" s="965"/>
      <c r="T44" s="965"/>
      <c r="U44" s="965"/>
      <c r="V44" s="965"/>
      <c r="W44" s="965"/>
      <c r="X44" s="467"/>
      <c r="Y44" s="467"/>
      <c r="Z44" s="467"/>
    </row>
    <row r="45" spans="1:36" ht="13.5" customHeight="1">
      <c r="A45" s="510"/>
      <c r="B45" s="500"/>
      <c r="C45" s="500"/>
      <c r="D45" s="500"/>
      <c r="E45" s="500"/>
      <c r="F45" s="500"/>
      <c r="G45" s="500"/>
      <c r="H45" s="500"/>
      <c r="I45" s="500"/>
      <c r="J45" s="500"/>
      <c r="K45" s="500"/>
      <c r="L45" s="500"/>
      <c r="M45" s="500"/>
      <c r="N45" s="500"/>
      <c r="O45" s="500"/>
      <c r="P45" s="500"/>
      <c r="Q45" s="500"/>
      <c r="R45" s="500"/>
      <c r="S45" s="500"/>
      <c r="T45" s="500"/>
      <c r="U45" s="500"/>
      <c r="V45" s="494"/>
      <c r="W45" s="480"/>
      <c r="X45" s="467"/>
      <c r="Y45" s="966" t="s">
        <v>754</v>
      </c>
      <c r="Z45" s="966"/>
      <c r="AA45" s="966"/>
      <c r="AB45" s="966"/>
      <c r="AC45" s="966"/>
      <c r="AD45" s="966"/>
      <c r="AE45" s="966"/>
      <c r="AF45" s="896" t="s">
        <v>755</v>
      </c>
      <c r="AG45" s="896"/>
      <c r="AH45" s="896"/>
      <c r="AI45" s="896"/>
      <c r="AJ45" s="896"/>
    </row>
    <row r="46" spans="1:36" ht="13.5" customHeight="1">
      <c r="A46" s="477"/>
      <c r="B46" s="898" t="s">
        <v>756</v>
      </c>
      <c r="C46" s="898"/>
      <c r="D46" s="898"/>
      <c r="E46" s="898"/>
      <c r="F46" s="898"/>
      <c r="G46" s="898"/>
      <c r="H46" s="511"/>
      <c r="I46" s="898" t="s">
        <v>757</v>
      </c>
      <c r="J46" s="898"/>
      <c r="K46" s="898"/>
      <c r="L46" s="898"/>
      <c r="M46" s="898"/>
      <c r="N46" s="898"/>
      <c r="O46" s="898"/>
      <c r="P46" s="511"/>
      <c r="Q46" s="511"/>
      <c r="R46" s="898" t="s">
        <v>758</v>
      </c>
      <c r="S46" s="898"/>
      <c r="T46" s="898"/>
      <c r="U46" s="898"/>
      <c r="V46" s="511"/>
      <c r="W46" s="468"/>
      <c r="X46" s="467"/>
      <c r="Y46" s="907"/>
      <c r="Z46" s="907"/>
      <c r="AA46" s="907"/>
      <c r="AB46" s="907"/>
      <c r="AC46" s="907"/>
      <c r="AD46" s="907"/>
      <c r="AE46" s="907"/>
      <c r="AF46" s="896"/>
      <c r="AG46" s="896"/>
      <c r="AH46" s="896"/>
      <c r="AI46" s="896"/>
      <c r="AJ46" s="896"/>
    </row>
    <row r="47" spans="1:44" ht="13.5" customHeight="1">
      <c r="A47" s="508"/>
      <c r="B47" s="937" t="s">
        <v>759</v>
      </c>
      <c r="C47" s="937"/>
      <c r="D47" s="937"/>
      <c r="E47" s="956" t="s">
        <v>760</v>
      </c>
      <c r="F47" s="956"/>
      <c r="G47" s="956"/>
      <c r="H47" s="511"/>
      <c r="I47" s="499"/>
      <c r="J47" s="939" t="s">
        <v>761</v>
      </c>
      <c r="K47" s="939"/>
      <c r="L47" s="939"/>
      <c r="M47" s="939"/>
      <c r="N47" s="939"/>
      <c r="O47" s="501"/>
      <c r="P47" s="511"/>
      <c r="Q47" s="899" t="s">
        <v>701</v>
      </c>
      <c r="R47" s="899"/>
      <c r="S47" s="899" t="s">
        <v>693</v>
      </c>
      <c r="T47" s="899"/>
      <c r="U47" s="899" t="s">
        <v>702</v>
      </c>
      <c r="V47" s="899"/>
      <c r="W47" s="487"/>
      <c r="Y47" s="512">
        <v>11</v>
      </c>
      <c r="Z47" s="887" t="s">
        <v>762</v>
      </c>
      <c r="AA47" s="887"/>
      <c r="AB47" s="887"/>
      <c r="AC47" s="887"/>
      <c r="AD47" s="887"/>
      <c r="AE47" s="887"/>
      <c r="AF47" s="883">
        <f>Business!AF152</f>
        <v>0</v>
      </c>
      <c r="AG47" s="883"/>
      <c r="AH47" s="883"/>
      <c r="AI47" s="883"/>
      <c r="AJ47" s="883"/>
      <c r="AK47" s="513"/>
      <c r="AL47" s="513"/>
      <c r="AM47" s="513"/>
      <c r="AN47" s="513"/>
      <c r="AO47" s="513"/>
      <c r="AP47" s="513"/>
      <c r="AQ47" s="513"/>
      <c r="AR47" s="513"/>
    </row>
    <row r="48" spans="1:44" ht="13.5" customHeight="1">
      <c r="A48" s="486"/>
      <c r="B48" s="938" t="s">
        <v>763</v>
      </c>
      <c r="C48" s="938"/>
      <c r="D48" s="938"/>
      <c r="E48" s="938" t="s">
        <v>764</v>
      </c>
      <c r="F48" s="938"/>
      <c r="G48" s="938"/>
      <c r="H48" s="511"/>
      <c r="I48" s="502"/>
      <c r="J48" s="900" t="s">
        <v>765</v>
      </c>
      <c r="K48" s="900"/>
      <c r="L48" s="900" t="s">
        <v>764</v>
      </c>
      <c r="M48" s="900"/>
      <c r="N48" s="900"/>
      <c r="O48" s="503"/>
      <c r="P48" s="511"/>
      <c r="Q48" s="899"/>
      <c r="R48" s="899"/>
      <c r="S48" s="899"/>
      <c r="T48" s="899"/>
      <c r="U48" s="899"/>
      <c r="V48" s="899"/>
      <c r="W48" s="487"/>
      <c r="Y48" s="512">
        <v>23</v>
      </c>
      <c r="Z48" s="887" t="s">
        <v>766</v>
      </c>
      <c r="AA48" s="887"/>
      <c r="AB48" s="887"/>
      <c r="AC48" s="887"/>
      <c r="AD48" s="887"/>
      <c r="AE48" s="887"/>
      <c r="AF48" s="876"/>
      <c r="AG48" s="876"/>
      <c r="AH48" s="876"/>
      <c r="AI48" s="876"/>
      <c r="AJ48" s="876"/>
      <c r="AK48" s="513"/>
      <c r="AL48" s="513"/>
      <c r="AM48" s="513"/>
      <c r="AN48" s="513"/>
      <c r="AO48" s="513"/>
      <c r="AP48" s="513"/>
      <c r="AQ48" s="513"/>
      <c r="AR48" s="513"/>
    </row>
    <row r="49" spans="1:44" ht="13.5" customHeight="1">
      <c r="A49" s="486"/>
      <c r="B49" s="482"/>
      <c r="C49" s="482"/>
      <c r="D49" s="482"/>
      <c r="E49" s="482"/>
      <c r="F49" s="482"/>
      <c r="G49" s="482"/>
      <c r="H49" s="514"/>
      <c r="I49" s="482"/>
      <c r="J49" s="482"/>
      <c r="K49" s="482"/>
      <c r="L49" s="482"/>
      <c r="M49" s="482"/>
      <c r="N49" s="482"/>
      <c r="O49" s="482"/>
      <c r="P49" s="515"/>
      <c r="Q49" s="482"/>
      <c r="R49" s="482"/>
      <c r="S49" s="482"/>
      <c r="T49" s="516"/>
      <c r="U49" s="516"/>
      <c r="V49" s="516"/>
      <c r="W49" s="508"/>
      <c r="Y49" s="512">
        <v>34</v>
      </c>
      <c r="Z49" s="887" t="s">
        <v>767</v>
      </c>
      <c r="AA49" s="887"/>
      <c r="AB49" s="887"/>
      <c r="AC49" s="887"/>
      <c r="AD49" s="887"/>
      <c r="AE49" s="887"/>
      <c r="AF49" s="876"/>
      <c r="AG49" s="876"/>
      <c r="AH49" s="876"/>
      <c r="AI49" s="876"/>
      <c r="AJ49" s="876"/>
      <c r="AK49" s="513"/>
      <c r="AL49" s="513"/>
      <c r="AM49" s="513"/>
      <c r="AN49" s="513"/>
      <c r="AO49" s="513"/>
      <c r="AP49" s="513"/>
      <c r="AQ49" s="513"/>
      <c r="AR49" s="513"/>
    </row>
    <row r="50" spans="1:44" ht="13.5" customHeight="1">
      <c r="A50" s="477"/>
      <c r="B50" s="885" t="s">
        <v>768</v>
      </c>
      <c r="C50" s="885"/>
      <c r="D50" s="885"/>
      <c r="E50" s="885"/>
      <c r="F50" s="885"/>
      <c r="G50" s="885"/>
      <c r="H50" s="885"/>
      <c r="I50" s="885"/>
      <c r="J50" s="885"/>
      <c r="K50" s="885"/>
      <c r="L50" s="885"/>
      <c r="M50" s="885"/>
      <c r="N50" s="885"/>
      <c r="O50" s="885"/>
      <c r="P50" s="885"/>
      <c r="Q50" s="885"/>
      <c r="R50" s="885"/>
      <c r="S50" s="885"/>
      <c r="T50" s="517"/>
      <c r="U50" s="517"/>
      <c r="V50" s="517"/>
      <c r="W50" s="518"/>
      <c r="X50" s="465"/>
      <c r="Y50" s="512">
        <v>45</v>
      </c>
      <c r="Z50" s="887" t="s">
        <v>769</v>
      </c>
      <c r="AA50" s="887"/>
      <c r="AB50" s="887"/>
      <c r="AC50" s="887"/>
      <c r="AD50" s="887"/>
      <c r="AE50" s="887"/>
      <c r="AF50" s="876"/>
      <c r="AG50" s="876"/>
      <c r="AH50" s="876"/>
      <c r="AI50" s="876"/>
      <c r="AJ50" s="876"/>
      <c r="AK50" s="513"/>
      <c r="AL50" s="513"/>
      <c r="AM50" s="513"/>
      <c r="AN50" s="513"/>
      <c r="AO50" s="513"/>
      <c r="AP50" s="513"/>
      <c r="AQ50" s="513"/>
      <c r="AR50" s="513"/>
    </row>
    <row r="51" spans="1:44" ht="13.5" customHeight="1">
      <c r="A51" s="477"/>
      <c r="B51" s="467"/>
      <c r="C51" s="467"/>
      <c r="D51" s="467"/>
      <c r="E51" s="467"/>
      <c r="F51" s="467"/>
      <c r="G51" s="467"/>
      <c r="H51" s="467"/>
      <c r="I51" s="467"/>
      <c r="J51" s="467"/>
      <c r="K51" s="467"/>
      <c r="L51" s="467"/>
      <c r="M51" s="467"/>
      <c r="N51" s="467"/>
      <c r="O51" s="467"/>
      <c r="P51" s="467"/>
      <c r="Q51" s="467"/>
      <c r="R51" s="467"/>
      <c r="S51" s="467"/>
      <c r="T51" s="467"/>
      <c r="U51" s="467"/>
      <c r="V51" s="467"/>
      <c r="W51" s="468"/>
      <c r="X51" s="467"/>
      <c r="Y51" s="512">
        <v>56</v>
      </c>
      <c r="Z51" s="887" t="s">
        <v>770</v>
      </c>
      <c r="AA51" s="887"/>
      <c r="AB51" s="887"/>
      <c r="AC51" s="887"/>
      <c r="AD51" s="887"/>
      <c r="AE51" s="887"/>
      <c r="AF51" s="876"/>
      <c r="AG51" s="876"/>
      <c r="AH51" s="876"/>
      <c r="AI51" s="876"/>
      <c r="AJ51" s="876"/>
      <c r="AK51" s="513"/>
      <c r="AL51" s="513"/>
      <c r="AM51" s="513"/>
      <c r="AN51" s="513"/>
      <c r="AO51" s="513"/>
      <c r="AP51" s="513"/>
      <c r="AQ51" s="513"/>
      <c r="AR51" s="513"/>
    </row>
    <row r="52" spans="1:44" ht="13.5" customHeight="1">
      <c r="A52" s="477"/>
      <c r="B52" s="467"/>
      <c r="C52" s="467"/>
      <c r="D52" s="467"/>
      <c r="E52" s="467"/>
      <c r="F52" s="467"/>
      <c r="G52" s="467"/>
      <c r="H52" s="467"/>
      <c r="I52" s="467"/>
      <c r="J52" s="467"/>
      <c r="K52" s="467"/>
      <c r="L52" s="467"/>
      <c r="M52" s="467"/>
      <c r="N52" s="467"/>
      <c r="O52" s="467"/>
      <c r="P52" s="467"/>
      <c r="Q52" s="467"/>
      <c r="R52" s="467"/>
      <c r="S52" s="467"/>
      <c r="T52" s="467"/>
      <c r="U52" s="467"/>
      <c r="V52" s="467"/>
      <c r="W52" s="468"/>
      <c r="X52" s="467"/>
      <c r="Y52" s="895">
        <v>67</v>
      </c>
      <c r="Z52" s="881" t="s">
        <v>771</v>
      </c>
      <c r="AA52" s="881"/>
      <c r="AB52" s="881"/>
      <c r="AC52" s="881"/>
      <c r="AD52" s="881"/>
      <c r="AE52" s="881"/>
      <c r="AF52" s="876"/>
      <c r="AG52" s="876"/>
      <c r="AH52" s="876"/>
      <c r="AI52" s="876"/>
      <c r="AJ52" s="876"/>
      <c r="AK52" s="513"/>
      <c r="AL52" s="513"/>
      <c r="AM52" s="513"/>
      <c r="AN52" s="513"/>
      <c r="AO52" s="513"/>
      <c r="AP52" s="513"/>
      <c r="AQ52" s="513"/>
      <c r="AR52" s="513"/>
    </row>
    <row r="53" spans="1:44" ht="13.5" customHeight="1">
      <c r="A53" s="477"/>
      <c r="B53" s="467"/>
      <c r="C53" s="897"/>
      <c r="D53" s="897"/>
      <c r="E53" s="897"/>
      <c r="F53" s="897"/>
      <c r="G53" s="897"/>
      <c r="H53" s="897"/>
      <c r="I53" s="897"/>
      <c r="J53" s="515"/>
      <c r="K53" s="515"/>
      <c r="L53" s="515"/>
      <c r="M53" s="515"/>
      <c r="N53" s="897"/>
      <c r="O53" s="897"/>
      <c r="P53" s="897"/>
      <c r="Q53" s="897"/>
      <c r="R53" s="897"/>
      <c r="S53" s="897"/>
      <c r="T53" s="897"/>
      <c r="U53" s="465"/>
      <c r="V53" s="465"/>
      <c r="W53" s="518"/>
      <c r="X53" s="465"/>
      <c r="Y53" s="895"/>
      <c r="Z53" s="882"/>
      <c r="AA53" s="882"/>
      <c r="AB53" s="882"/>
      <c r="AC53" s="882"/>
      <c r="AD53" s="882"/>
      <c r="AE53" s="882"/>
      <c r="AF53" s="876"/>
      <c r="AG53" s="876"/>
      <c r="AH53" s="876"/>
      <c r="AI53" s="876"/>
      <c r="AJ53" s="876"/>
      <c r="AK53" s="513"/>
      <c r="AL53" s="513"/>
      <c r="AM53" s="513"/>
      <c r="AN53" s="513"/>
      <c r="AO53" s="513"/>
      <c r="AP53" s="513"/>
      <c r="AQ53" s="513"/>
      <c r="AR53" s="513"/>
    </row>
    <row r="54" spans="1:44" ht="13.5" customHeight="1">
      <c r="A54" s="509"/>
      <c r="B54" s="491"/>
      <c r="C54" s="889" t="s">
        <v>772</v>
      </c>
      <c r="D54" s="889"/>
      <c r="E54" s="889"/>
      <c r="F54" s="889"/>
      <c r="G54" s="889"/>
      <c r="H54" s="889"/>
      <c r="I54" s="889"/>
      <c r="J54" s="491"/>
      <c r="K54" s="491"/>
      <c r="L54" s="491"/>
      <c r="M54" s="491"/>
      <c r="N54" s="889" t="s">
        <v>773</v>
      </c>
      <c r="O54" s="889"/>
      <c r="P54" s="889"/>
      <c r="Q54" s="889"/>
      <c r="R54" s="889"/>
      <c r="S54" s="889"/>
      <c r="T54" s="889"/>
      <c r="U54" s="491"/>
      <c r="V54" s="491"/>
      <c r="W54" s="519"/>
      <c r="X54" s="467"/>
      <c r="Y54" s="512">
        <v>71</v>
      </c>
      <c r="Z54" s="887" t="s">
        <v>774</v>
      </c>
      <c r="AA54" s="887"/>
      <c r="AB54" s="887"/>
      <c r="AC54" s="887"/>
      <c r="AD54" s="887"/>
      <c r="AE54" s="887"/>
      <c r="AF54" s="876"/>
      <c r="AG54" s="876"/>
      <c r="AH54" s="876"/>
      <c r="AI54" s="876"/>
      <c r="AJ54" s="876"/>
      <c r="AK54" s="513"/>
      <c r="AL54" s="513"/>
      <c r="AM54" s="513"/>
      <c r="AN54" s="513"/>
      <c r="AO54" s="513"/>
      <c r="AP54" s="513"/>
      <c r="AQ54" s="513"/>
      <c r="AR54" s="513"/>
    </row>
    <row r="55" spans="25:44" ht="13.5" customHeight="1">
      <c r="Y55" s="892" t="s">
        <v>775</v>
      </c>
      <c r="Z55" s="892"/>
      <c r="AA55" s="892"/>
      <c r="AB55" s="892"/>
      <c r="AC55" s="892"/>
      <c r="AD55" s="892"/>
      <c r="AE55" s="892"/>
      <c r="AF55" s="903">
        <f>SUM(AF47:AJ54)</f>
        <v>0</v>
      </c>
      <c r="AG55" s="904"/>
      <c r="AH55" s="904"/>
      <c r="AI55" s="904"/>
      <c r="AJ55" s="905"/>
      <c r="AK55" s="513"/>
      <c r="AL55" s="513"/>
      <c r="AM55" s="513"/>
      <c r="AN55" s="513"/>
      <c r="AO55" s="513"/>
      <c r="AP55" s="513"/>
      <c r="AQ55" s="513"/>
      <c r="AR55" s="513"/>
    </row>
    <row r="56" spans="35:44" ht="6" customHeight="1">
      <c r="AI56" s="520"/>
      <c r="AJ56" s="520"/>
      <c r="AK56" s="513"/>
      <c r="AL56" s="513"/>
      <c r="AM56" s="513"/>
      <c r="AN56" s="513"/>
      <c r="AO56" s="513"/>
      <c r="AP56" s="513"/>
      <c r="AQ56" s="513"/>
      <c r="AR56" s="513"/>
    </row>
    <row r="57" spans="1:44" ht="13.5" customHeight="1">
      <c r="A57" s="891" t="s">
        <v>776</v>
      </c>
      <c r="B57" s="892"/>
      <c r="C57" s="892"/>
      <c r="D57" s="892"/>
      <c r="E57" s="892"/>
      <c r="F57" s="892"/>
      <c r="G57" s="892"/>
      <c r="H57" s="892"/>
      <c r="I57" s="892"/>
      <c r="J57" s="892"/>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2"/>
      <c r="AK57" s="521"/>
      <c r="AL57" s="521"/>
      <c r="AM57" s="521"/>
      <c r="AN57" s="521"/>
      <c r="AO57" s="521"/>
      <c r="AP57" s="521"/>
      <c r="AQ57" s="521"/>
      <c r="AR57" s="521"/>
    </row>
    <row r="58" spans="1:44" ht="13.5" customHeight="1">
      <c r="A58" s="893"/>
      <c r="B58" s="894"/>
      <c r="C58" s="894"/>
      <c r="D58" s="894"/>
      <c r="E58" s="894"/>
      <c r="F58" s="894"/>
      <c r="G58" s="894"/>
      <c r="H58" s="894"/>
      <c r="I58" s="894"/>
      <c r="J58" s="894"/>
      <c r="K58" s="901"/>
      <c r="L58" s="901"/>
      <c r="M58" s="901"/>
      <c r="N58" s="901"/>
      <c r="O58" s="901"/>
      <c r="P58" s="901"/>
      <c r="Q58" s="901"/>
      <c r="R58" s="901"/>
      <c r="S58" s="901"/>
      <c r="T58" s="901"/>
      <c r="U58" s="901"/>
      <c r="V58" s="901"/>
      <c r="W58" s="901"/>
      <c r="X58" s="901"/>
      <c r="Y58" s="901"/>
      <c r="Z58" s="901"/>
      <c r="AA58" s="901"/>
      <c r="AB58" s="901"/>
      <c r="AC58" s="901"/>
      <c r="AD58" s="901"/>
      <c r="AE58" s="901"/>
      <c r="AF58" s="901"/>
      <c r="AG58" s="901"/>
      <c r="AH58" s="901"/>
      <c r="AI58" s="901"/>
      <c r="AJ58" s="902"/>
      <c r="AK58" s="521"/>
      <c r="AL58" s="521"/>
      <c r="AM58" s="521"/>
      <c r="AN58" s="521"/>
      <c r="AO58" s="521"/>
      <c r="AP58" s="521"/>
      <c r="AQ58" s="521"/>
      <c r="AR58" s="521"/>
    </row>
    <row r="59" spans="1:43" ht="13.5" customHeight="1">
      <c r="A59" s="493"/>
      <c r="B59" s="493"/>
      <c r="C59" s="493"/>
      <c r="D59" s="493"/>
      <c r="E59" s="493"/>
      <c r="F59" s="493"/>
      <c r="G59" s="493"/>
      <c r="H59" s="493"/>
      <c r="M59" s="465"/>
      <c r="N59" s="465"/>
      <c r="O59" s="465"/>
      <c r="P59" s="465"/>
      <c r="Q59" s="465"/>
      <c r="R59" s="465"/>
      <c r="S59" s="465"/>
      <c r="T59" s="465"/>
      <c r="U59" s="465"/>
      <c r="V59" s="465"/>
      <c r="W59" s="465"/>
      <c r="X59" s="465"/>
      <c r="Y59" s="465"/>
      <c r="Z59" s="465"/>
      <c r="AA59" s="465"/>
      <c r="AB59" s="465"/>
      <c r="AC59" s="465"/>
      <c r="AD59" s="465"/>
      <c r="AE59" s="465"/>
      <c r="AF59" s="465"/>
      <c r="AG59" s="465"/>
      <c r="AH59" s="465"/>
      <c r="AI59" s="465"/>
      <c r="AJ59" s="465"/>
      <c r="AK59" s="465"/>
      <c r="AL59" s="465"/>
      <c r="AM59" s="465"/>
      <c r="AN59" s="465"/>
      <c r="AO59" s="465"/>
      <c r="AP59" s="465"/>
      <c r="AQ59" s="465"/>
    </row>
    <row r="60" spans="1:24" ht="13.5" customHeight="1">
      <c r="A60" s="522" t="s">
        <v>793</v>
      </c>
      <c r="B60" s="490"/>
      <c r="C60" s="490"/>
      <c r="D60" s="490"/>
      <c r="E60" s="490"/>
      <c r="F60" s="490"/>
      <c r="G60" s="490"/>
      <c r="H60" s="490"/>
      <c r="I60" s="490"/>
      <c r="J60" s="490"/>
      <c r="K60" s="490"/>
      <c r="L60" s="490"/>
      <c r="M60" s="490"/>
      <c r="N60" s="490"/>
      <c r="O60" s="490"/>
      <c r="P60" s="490"/>
      <c r="Q60" s="490"/>
      <c r="R60" s="490"/>
      <c r="S60" s="490"/>
      <c r="T60" s="490"/>
      <c r="U60" s="490"/>
      <c r="V60" s="490"/>
      <c r="W60" s="490"/>
      <c r="X60" s="490"/>
    </row>
    <row r="61" spans="1:43" ht="13.5" customHeight="1">
      <c r="A61" s="464" t="s">
        <v>777</v>
      </c>
      <c r="AH61" s="465"/>
      <c r="AI61" s="465"/>
      <c r="AJ61" s="465"/>
      <c r="AK61" s="465"/>
      <c r="AL61" s="465"/>
      <c r="AM61" s="465"/>
      <c r="AN61" s="465"/>
      <c r="AO61" s="465"/>
      <c r="AP61" s="465"/>
      <c r="AQ61" s="465"/>
    </row>
    <row r="62" spans="34:43" ht="13.5" customHeight="1">
      <c r="AH62" s="465"/>
      <c r="AI62" s="465"/>
      <c r="AJ62" s="465"/>
      <c r="AK62" s="465"/>
      <c r="AL62" s="465"/>
      <c r="AM62" s="465"/>
      <c r="AN62" s="465"/>
      <c r="AO62" s="465"/>
      <c r="AP62" s="465"/>
      <c r="AQ62" s="465"/>
    </row>
    <row r="63" spans="2:43" ht="13.5" customHeight="1">
      <c r="B63" s="492"/>
      <c r="C63" s="914" t="s">
        <v>778</v>
      </c>
      <c r="D63" s="914"/>
      <c r="E63" s="914"/>
      <c r="F63" s="914"/>
      <c r="G63" s="504"/>
      <c r="R63" s="492"/>
      <c r="S63" s="467" t="s">
        <v>779</v>
      </c>
      <c r="T63" s="467"/>
      <c r="U63" s="467"/>
      <c r="V63" s="467"/>
      <c r="W63" s="480"/>
      <c r="Z63" s="897"/>
      <c r="AA63" s="897"/>
      <c r="AB63" s="897"/>
      <c r="AC63" s="897"/>
      <c r="AD63" s="897"/>
      <c r="AE63" s="897"/>
      <c r="AF63" s="897"/>
      <c r="AG63" s="897"/>
      <c r="AH63" s="897"/>
      <c r="AI63" s="465"/>
      <c r="AJ63" s="465"/>
      <c r="AK63" s="465"/>
      <c r="AL63" s="465"/>
      <c r="AM63" s="465"/>
      <c r="AN63" s="465"/>
      <c r="AO63" s="465"/>
      <c r="AP63" s="465"/>
      <c r="AQ63" s="465"/>
    </row>
    <row r="64" spans="2:36" ht="13.5" customHeight="1">
      <c r="B64" s="489"/>
      <c r="C64" s="915"/>
      <c r="D64" s="915"/>
      <c r="E64" s="915"/>
      <c r="F64" s="915"/>
      <c r="G64" s="495"/>
      <c r="R64" s="899" t="s">
        <v>701</v>
      </c>
      <c r="S64" s="899"/>
      <c r="T64" s="899" t="s">
        <v>693</v>
      </c>
      <c r="U64" s="899"/>
      <c r="V64" s="899" t="s">
        <v>702</v>
      </c>
      <c r="W64" s="899"/>
      <c r="X64" s="467"/>
      <c r="Z64" s="886" t="s">
        <v>780</v>
      </c>
      <c r="AA64" s="886"/>
      <c r="AB64" s="886"/>
      <c r="AC64" s="886"/>
      <c r="AD64" s="886"/>
      <c r="AE64" s="886"/>
      <c r="AF64" s="886"/>
      <c r="AG64" s="886"/>
      <c r="AH64" s="886"/>
      <c r="AI64" s="886"/>
      <c r="AJ64" s="886"/>
    </row>
    <row r="65" spans="2:40" ht="13.5" customHeight="1">
      <c r="B65" s="523"/>
      <c r="C65" s="523"/>
      <c r="D65" s="523"/>
      <c r="E65" s="523"/>
      <c r="F65" s="523"/>
      <c r="G65" s="523"/>
      <c r="R65" s="482"/>
      <c r="S65" s="482"/>
      <c r="T65" s="482"/>
      <c r="U65" s="482"/>
      <c r="V65" s="482"/>
      <c r="W65" s="482"/>
      <c r="X65" s="524"/>
      <c r="Z65" s="474"/>
      <c r="AA65" s="474"/>
      <c r="AB65" s="474"/>
      <c r="AC65" s="474"/>
      <c r="AD65" s="474"/>
      <c r="AE65" s="474"/>
      <c r="AF65" s="474"/>
      <c r="AG65" s="474"/>
      <c r="AH65" s="474"/>
      <c r="AI65" s="474"/>
      <c r="AJ65" s="474"/>
      <c r="AL65" s="465"/>
      <c r="AM65" s="465"/>
      <c r="AN65" s="465"/>
    </row>
    <row r="66" ht="13.5" customHeight="1"/>
    <row r="67" spans="1:33" ht="13.5" customHeight="1">
      <c r="A67" s="912"/>
      <c r="B67" s="913"/>
      <c r="C67" s="486" t="s">
        <v>781</v>
      </c>
      <c r="F67" s="912"/>
      <c r="G67" s="913"/>
      <c r="H67" s="486" t="s">
        <v>782</v>
      </c>
      <c r="P67" s="912"/>
      <c r="Q67" s="913"/>
      <c r="S67" s="522"/>
      <c r="T67" s="522"/>
      <c r="U67" s="490"/>
      <c r="V67" s="522"/>
      <c r="W67" s="522"/>
      <c r="X67" s="522"/>
      <c r="Y67" s="465"/>
      <c r="Z67" s="464" t="s">
        <v>783</v>
      </c>
      <c r="AB67" s="525"/>
      <c r="AC67" s="525"/>
      <c r="AD67" s="525"/>
      <c r="AE67" s="525"/>
      <c r="AG67" s="464" t="s">
        <v>784</v>
      </c>
    </row>
    <row r="68" spans="1:37" ht="13.5" customHeight="1">
      <c r="A68" s="465"/>
      <c r="B68" s="465"/>
      <c r="C68" s="467"/>
      <c r="D68" s="467"/>
      <c r="E68" s="467"/>
      <c r="F68" s="465"/>
      <c r="G68" s="465"/>
      <c r="H68" s="467"/>
      <c r="I68" s="467"/>
      <c r="J68" s="467"/>
      <c r="K68" s="467"/>
      <c r="L68" s="467"/>
      <c r="M68" s="467"/>
      <c r="N68" s="467"/>
      <c r="O68" s="467"/>
      <c r="P68" s="465"/>
      <c r="Q68" s="465"/>
      <c r="R68" s="467"/>
      <c r="S68" s="465"/>
      <c r="T68" s="465"/>
      <c r="U68" s="467"/>
      <c r="V68" s="465"/>
      <c r="W68" s="465"/>
      <c r="X68" s="465"/>
      <c r="Y68" s="465"/>
      <c r="Z68" s="467"/>
      <c r="AA68" s="465"/>
      <c r="AB68" s="465"/>
      <c r="AC68" s="465"/>
      <c r="AD68" s="467"/>
      <c r="AE68" s="467"/>
      <c r="AF68" s="467"/>
      <c r="AG68" s="467"/>
      <c r="AH68" s="467"/>
      <c r="AI68" s="467"/>
      <c r="AJ68" s="467"/>
      <c r="AK68" s="467"/>
    </row>
    <row r="69" spans="1:37" ht="11.25" customHeight="1">
      <c r="A69" s="467"/>
      <c r="B69" s="467"/>
      <c r="C69" s="467"/>
      <c r="D69" s="467"/>
      <c r="E69" s="467"/>
      <c r="F69" s="467"/>
      <c r="G69" s="467"/>
      <c r="H69" s="467"/>
      <c r="I69" s="467"/>
      <c r="J69" s="467"/>
      <c r="K69" s="467"/>
      <c r="L69" s="467"/>
      <c r="M69" s="467"/>
      <c r="N69" s="467"/>
      <c r="O69" s="467"/>
      <c r="P69" s="467"/>
      <c r="Q69" s="467"/>
      <c r="R69" s="467"/>
      <c r="S69" s="467"/>
      <c r="T69" s="467"/>
      <c r="U69" s="467"/>
      <c r="V69" s="467"/>
      <c r="W69" s="467"/>
      <c r="X69" s="467"/>
      <c r="Y69" s="467"/>
      <c r="Z69" s="467"/>
      <c r="AA69" s="467"/>
      <c r="AB69" s="467"/>
      <c r="AC69" s="467"/>
      <c r="AD69" s="467"/>
      <c r="AE69" s="467"/>
      <c r="AF69" s="467"/>
      <c r="AG69" s="467"/>
      <c r="AH69" s="467"/>
      <c r="AI69" s="467"/>
      <c r="AJ69" s="467"/>
      <c r="AK69" s="467"/>
    </row>
    <row r="70" spans="1:36" ht="13.5" customHeight="1">
      <c r="A70" s="940" t="s">
        <v>683</v>
      </c>
      <c r="B70" s="940"/>
      <c r="C70" s="940"/>
      <c r="D70" s="940"/>
      <c r="E70" s="940"/>
      <c r="F70" s="940"/>
      <c r="G70" s="940"/>
      <c r="H70" s="940"/>
      <c r="I70" s="940"/>
      <c r="J70" s="949" t="s">
        <v>791</v>
      </c>
      <c r="K70" s="949"/>
      <c r="L70" s="949"/>
      <c r="M70" s="949"/>
      <c r="N70" s="949"/>
      <c r="O70" s="949"/>
      <c r="P70" s="949"/>
      <c r="Q70" s="949"/>
      <c r="R70" s="949"/>
      <c r="S70" s="949"/>
      <c r="T70" s="949"/>
      <c r="U70" s="949"/>
      <c r="V70" s="949"/>
      <c r="W70" s="949"/>
      <c r="AB70" s="890" t="s">
        <v>684</v>
      </c>
      <c r="AC70" s="890"/>
      <c r="AD70" s="890"/>
      <c r="AE70" s="890"/>
      <c r="AF70" s="890"/>
      <c r="AG70" s="890"/>
      <c r="AH70" s="890"/>
      <c r="AI70" s="465"/>
      <c r="AJ70" s="466" t="s">
        <v>785</v>
      </c>
    </row>
    <row r="71" spans="1:23" ht="13.5" customHeight="1">
      <c r="A71" s="940"/>
      <c r="B71" s="940"/>
      <c r="C71" s="940"/>
      <c r="D71" s="940"/>
      <c r="E71" s="940"/>
      <c r="F71" s="940"/>
      <c r="G71" s="940"/>
      <c r="H71" s="940"/>
      <c r="I71" s="940"/>
      <c r="J71" s="949"/>
      <c r="K71" s="949"/>
      <c r="L71" s="949"/>
      <c r="M71" s="949"/>
      <c r="N71" s="949"/>
      <c r="O71" s="949"/>
      <c r="P71" s="949"/>
      <c r="Q71" s="949"/>
      <c r="R71" s="949"/>
      <c r="S71" s="949"/>
      <c r="T71" s="949"/>
      <c r="U71" s="949"/>
      <c r="V71" s="949"/>
      <c r="W71" s="949"/>
    </row>
    <row r="72" spans="1:23" ht="13.5" customHeight="1">
      <c r="A72" s="467"/>
      <c r="B72" s="467"/>
      <c r="C72" s="467"/>
      <c r="D72" s="467"/>
      <c r="E72" s="467"/>
      <c r="F72" s="467"/>
      <c r="G72" s="467"/>
      <c r="H72" s="467"/>
      <c r="I72" s="467"/>
      <c r="J72" s="949"/>
      <c r="K72" s="949"/>
      <c r="L72" s="949"/>
      <c r="M72" s="949"/>
      <c r="N72" s="949"/>
      <c r="O72" s="949"/>
      <c r="P72" s="949"/>
      <c r="Q72" s="949"/>
      <c r="R72" s="949"/>
      <c r="S72" s="949"/>
      <c r="T72" s="949"/>
      <c r="U72" s="949"/>
      <c r="V72" s="949"/>
      <c r="W72" s="949"/>
    </row>
    <row r="73" spans="9:36" ht="13.5" customHeight="1">
      <c r="I73" s="465"/>
      <c r="J73" s="465"/>
      <c r="K73" s="465"/>
      <c r="L73" s="465"/>
      <c r="M73" s="465"/>
      <c r="N73" s="465"/>
      <c r="O73" s="465"/>
      <c r="P73" s="465"/>
      <c r="Q73" s="465"/>
      <c r="R73" s="465"/>
      <c r="S73" s="465"/>
      <c r="T73" s="465"/>
      <c r="U73" s="465"/>
      <c r="V73" s="465"/>
      <c r="X73" s="468"/>
      <c r="Y73" s="871" t="s">
        <v>786</v>
      </c>
      <c r="Z73" s="889"/>
      <c r="AA73" s="889"/>
      <c r="AB73" s="889"/>
      <c r="AC73" s="889"/>
      <c r="AD73" s="889"/>
      <c r="AE73" s="889"/>
      <c r="AF73" s="889"/>
      <c r="AG73" s="889"/>
      <c r="AH73" s="889"/>
      <c r="AI73" s="889"/>
      <c r="AJ73" s="872"/>
    </row>
    <row r="74" spans="15:37" ht="13.5" customHeight="1">
      <c r="O74" s="469"/>
      <c r="P74" s="469"/>
      <c r="Q74" s="469"/>
      <c r="R74" s="469"/>
      <c r="S74" s="469"/>
      <c r="V74" s="979" t="s">
        <v>687</v>
      </c>
      <c r="W74" s="979"/>
      <c r="X74" s="979"/>
      <c r="AB74" s="467"/>
      <c r="AC74" s="467"/>
      <c r="AD74" s="467"/>
      <c r="AE74" s="467"/>
      <c r="AF74" s="467"/>
      <c r="AG74" s="467"/>
      <c r="AH74" s="467"/>
      <c r="AI74" s="467"/>
      <c r="AJ74" s="467"/>
      <c r="AK74" s="467"/>
    </row>
    <row r="75" spans="1:37" ht="13.5" customHeight="1">
      <c r="A75" s="929" t="s">
        <v>688</v>
      </c>
      <c r="B75" s="930"/>
      <c r="C75" s="1006"/>
      <c r="D75" s="472" t="str">
        <f>D6</f>
        <v>.</v>
      </c>
      <c r="F75" s="1007" t="s">
        <v>689</v>
      </c>
      <c r="G75" s="1008"/>
      <c r="H75" s="1008"/>
      <c r="I75" s="1008"/>
      <c r="J75" s="1008"/>
      <c r="K75" s="1008"/>
      <c r="L75" s="1008"/>
      <c r="M75" s="1008"/>
      <c r="N75" s="1008"/>
      <c r="O75" s="1008"/>
      <c r="P75" s="1008"/>
      <c r="Q75" s="1008"/>
      <c r="R75" s="1008"/>
      <c r="S75" s="1008"/>
      <c r="T75" s="1009"/>
      <c r="U75" s="473"/>
      <c r="V75" s="980"/>
      <c r="W75" s="980"/>
      <c r="X75" s="980"/>
      <c r="Z75" s="888" t="s">
        <v>690</v>
      </c>
      <c r="AA75" s="888"/>
      <c r="AB75" s="888"/>
      <c r="AC75" s="888"/>
      <c r="AD75" s="473"/>
      <c r="AK75" s="467"/>
    </row>
    <row r="76" spans="1:39" ht="13.5" customHeight="1">
      <c r="A76" s="929" t="s">
        <v>691</v>
      </c>
      <c r="B76" s="930"/>
      <c r="C76" s="1006"/>
      <c r="D76" s="472">
        <f>D7</f>
        <v>0</v>
      </c>
      <c r="F76" s="1011" t="s">
        <v>692</v>
      </c>
      <c r="G76" s="1012"/>
      <c r="H76" s="1012"/>
      <c r="I76" s="1012"/>
      <c r="J76" s="1012"/>
      <c r="K76" s="1012"/>
      <c r="L76" s="1012"/>
      <c r="M76" s="1012"/>
      <c r="N76" s="1012"/>
      <c r="O76" s="1012"/>
      <c r="P76" s="1012"/>
      <c r="Q76" s="1012"/>
      <c r="R76" s="1012"/>
      <c r="S76" s="1012"/>
      <c r="T76" s="1013"/>
      <c r="U76" s="474"/>
      <c r="V76" s="871" t="s">
        <v>693</v>
      </c>
      <c r="W76" s="889"/>
      <c r="X76" s="872"/>
      <c r="Y76" s="531" t="str">
        <f>IF(AI81=5,"ü"," ")</f>
        <v> </v>
      </c>
      <c r="Z76" s="475" t="s">
        <v>694</v>
      </c>
      <c r="AA76" s="470" t="s">
        <v>695</v>
      </c>
      <c r="AB76" s="471"/>
      <c r="AC76" s="476"/>
      <c r="AD76" s="477"/>
      <c r="AE76" s="871" t="s">
        <v>613</v>
      </c>
      <c r="AF76" s="889"/>
      <c r="AG76" s="889"/>
      <c r="AH76" s="889"/>
      <c r="AI76" s="889"/>
      <c r="AJ76" s="872"/>
      <c r="AM76" s="467"/>
    </row>
    <row r="77" spans="3:36" ht="13.5" customHeight="1">
      <c r="C77" s="469"/>
      <c r="D77" s="469"/>
      <c r="E77" s="478"/>
      <c r="F77" s="479" t="s">
        <v>696</v>
      </c>
      <c r="G77" s="479"/>
      <c r="H77" s="479"/>
      <c r="I77" s="976" t="s">
        <v>697</v>
      </c>
      <c r="J77" s="977"/>
      <c r="K77" s="977"/>
      <c r="L77" s="977"/>
      <c r="M77" s="977"/>
      <c r="N77" s="978"/>
      <c r="O77" s="871" t="s">
        <v>698</v>
      </c>
      <c r="P77" s="889"/>
      <c r="Q77" s="889"/>
      <c r="R77" s="889"/>
      <c r="S77" s="889"/>
      <c r="T77" s="872"/>
      <c r="U77" s="467"/>
      <c r="V77" s="480"/>
      <c r="W77" s="481"/>
      <c r="X77" s="467"/>
      <c r="Z77" s="475" t="s">
        <v>699</v>
      </c>
      <c r="AA77" s="470" t="s">
        <v>700</v>
      </c>
      <c r="AB77" s="471"/>
      <c r="AC77" s="471"/>
      <c r="AD77" s="477"/>
      <c r="AE77" s="871" t="s">
        <v>701</v>
      </c>
      <c r="AF77" s="872"/>
      <c r="AG77" s="871" t="s">
        <v>693</v>
      </c>
      <c r="AH77" s="872"/>
      <c r="AI77" s="871" t="s">
        <v>702</v>
      </c>
      <c r="AJ77" s="872"/>
    </row>
    <row r="78" spans="1:39" ht="13.5" customHeight="1">
      <c r="A78" s="469"/>
      <c r="B78" s="469"/>
      <c r="C78" s="469"/>
      <c r="D78" s="469"/>
      <c r="E78" s="478"/>
      <c r="F78" s="479" t="s">
        <v>703</v>
      </c>
      <c r="G78" s="479"/>
      <c r="H78" s="479"/>
      <c r="I78" s="976" t="s">
        <v>704</v>
      </c>
      <c r="J78" s="977"/>
      <c r="K78" s="977"/>
      <c r="L78" s="977"/>
      <c r="M78" s="977"/>
      <c r="N78" s="978"/>
      <c r="O78" s="871"/>
      <c r="P78" s="889"/>
      <c r="Q78" s="889"/>
      <c r="R78" s="889"/>
      <c r="S78" s="889"/>
      <c r="T78" s="872"/>
      <c r="U78" s="473"/>
      <c r="V78" s="473"/>
      <c r="W78" s="473"/>
      <c r="X78" s="473"/>
      <c r="Y78" s="467"/>
      <c r="Z78" s="475" t="s">
        <v>705</v>
      </c>
      <c r="AA78" s="871"/>
      <c r="AB78" s="889"/>
      <c r="AC78" s="872"/>
      <c r="AD78" s="477"/>
      <c r="AE78" s="526">
        <f aca="true" t="shared" si="0" ref="AE78:AJ78">AE9</f>
        <v>0</v>
      </c>
      <c r="AF78" s="526">
        <f t="shared" si="0"/>
        <v>0</v>
      </c>
      <c r="AG78" s="526">
        <f t="shared" si="0"/>
        <v>0</v>
      </c>
      <c r="AH78" s="526">
        <f t="shared" si="0"/>
        <v>0</v>
      </c>
      <c r="AI78" s="526" t="str">
        <f t="shared" si="0"/>
        <v>0</v>
      </c>
      <c r="AJ78" s="526" t="str">
        <f t="shared" si="0"/>
        <v>5</v>
      </c>
      <c r="AM78" s="483"/>
    </row>
    <row r="79" spans="6:21" ht="13.5" customHeight="1">
      <c r="F79" s="479" t="s">
        <v>706</v>
      </c>
      <c r="G79" s="479"/>
      <c r="H79" s="528"/>
      <c r="I79" s="871" t="s">
        <v>707</v>
      </c>
      <c r="J79" s="889"/>
      <c r="K79" s="889"/>
      <c r="L79" s="889"/>
      <c r="M79" s="530" t="str">
        <f>B106</f>
        <v> </v>
      </c>
      <c r="N79" s="871" t="s">
        <v>83</v>
      </c>
      <c r="O79" s="889"/>
      <c r="P79" s="529" t="str">
        <f>B108</f>
        <v> </v>
      </c>
      <c r="Q79" s="889" t="s">
        <v>708</v>
      </c>
      <c r="R79" s="872"/>
      <c r="S79" s="899" t="s">
        <v>709</v>
      </c>
      <c r="T79" s="899"/>
      <c r="U79" s="467"/>
    </row>
    <row r="80" spans="6:37" ht="13.5" customHeight="1">
      <c r="F80" s="479" t="s">
        <v>710</v>
      </c>
      <c r="G80" s="479"/>
      <c r="H80" s="479"/>
      <c r="I80" s="976" t="s">
        <v>711</v>
      </c>
      <c r="J80" s="977"/>
      <c r="K80" s="977"/>
      <c r="L80" s="977"/>
      <c r="M80" s="977"/>
      <c r="N80" s="977"/>
      <c r="O80" s="977"/>
      <c r="P80" s="977"/>
      <c r="Q80" s="977"/>
      <c r="R80" s="977"/>
      <c r="S80" s="977"/>
      <c r="T80" s="978"/>
      <c r="U80" s="467"/>
      <c r="V80" s="467" t="s">
        <v>712</v>
      </c>
      <c r="W80" s="467"/>
      <c r="X80" s="473"/>
      <c r="Y80" s="473"/>
      <c r="AE80" s="934" t="s">
        <v>69</v>
      </c>
      <c r="AF80" s="935"/>
      <c r="AG80" s="935"/>
      <c r="AH80" s="935"/>
      <c r="AI80" s="935"/>
      <c r="AJ80" s="936"/>
      <c r="AK80" s="469"/>
    </row>
    <row r="81" spans="6:37" ht="13.5" customHeight="1">
      <c r="F81" s="479" t="s">
        <v>713</v>
      </c>
      <c r="G81" s="479"/>
      <c r="H81" s="479"/>
      <c r="I81" s="976" t="s">
        <v>714</v>
      </c>
      <c r="J81" s="977"/>
      <c r="K81" s="977"/>
      <c r="L81" s="977"/>
      <c r="M81" s="977"/>
      <c r="N81" s="977"/>
      <c r="O81" s="977"/>
      <c r="P81" s="977"/>
      <c r="Q81" s="977"/>
      <c r="R81" s="977"/>
      <c r="S81" s="977"/>
      <c r="T81" s="978"/>
      <c r="U81" s="467"/>
      <c r="V81" s="467" t="s">
        <v>715</v>
      </c>
      <c r="W81" s="467"/>
      <c r="X81" s="467"/>
      <c r="Y81" s="473"/>
      <c r="Z81" s="467"/>
      <c r="AE81" s="908" t="s">
        <v>716</v>
      </c>
      <c r="AF81" s="909"/>
      <c r="AG81" s="909"/>
      <c r="AH81" s="909"/>
      <c r="AI81" s="877">
        <f>AI12</f>
        <v>6</v>
      </c>
      <c r="AJ81" s="878"/>
      <c r="AK81" s="465"/>
    </row>
    <row r="82" spans="6:36" ht="13.5" customHeight="1">
      <c r="F82" s="479" t="s">
        <v>717</v>
      </c>
      <c r="G82" s="479"/>
      <c r="H82" s="479"/>
      <c r="I82" s="976" t="s">
        <v>718</v>
      </c>
      <c r="J82" s="977"/>
      <c r="K82" s="977"/>
      <c r="L82" s="977"/>
      <c r="M82" s="977"/>
      <c r="N82" s="977"/>
      <c r="O82" s="977"/>
      <c r="P82" s="977"/>
      <c r="Q82" s="977"/>
      <c r="R82" s="977"/>
      <c r="S82" s="977"/>
      <c r="T82" s="978"/>
      <c r="U82" s="467"/>
      <c r="V82" s="467"/>
      <c r="W82" s="467"/>
      <c r="X82" s="467"/>
      <c r="AE82" s="910"/>
      <c r="AF82" s="911"/>
      <c r="AG82" s="911"/>
      <c r="AH82" s="911"/>
      <c r="AI82" s="879"/>
      <c r="AJ82" s="880"/>
    </row>
    <row r="83" spans="6:24" ht="13.5" customHeight="1">
      <c r="F83" s="479" t="s">
        <v>719</v>
      </c>
      <c r="G83" s="479"/>
      <c r="H83" s="479"/>
      <c r="I83" s="981" t="s">
        <v>720</v>
      </c>
      <c r="J83" s="982"/>
      <c r="K83" s="982"/>
      <c r="L83" s="982"/>
      <c r="M83" s="982"/>
      <c r="N83" s="982"/>
      <c r="O83" s="982"/>
      <c r="P83" s="982"/>
      <c r="Q83" s="982"/>
      <c r="R83" s="982"/>
      <c r="S83" s="982"/>
      <c r="T83" s="983"/>
      <c r="U83" s="473"/>
      <c r="V83" s="473"/>
      <c r="W83" s="473"/>
      <c r="X83" s="469"/>
    </row>
    <row r="84" spans="6:24" ht="13.5" customHeight="1">
      <c r="F84" s="479" t="s">
        <v>721</v>
      </c>
      <c r="G84" s="479"/>
      <c r="H84" s="479"/>
      <c r="I84" s="976" t="s">
        <v>722</v>
      </c>
      <c r="J84" s="977"/>
      <c r="K84" s="977"/>
      <c r="L84" s="977"/>
      <c r="M84" s="977"/>
      <c r="N84" s="977"/>
      <c r="O84" s="977"/>
      <c r="P84" s="977"/>
      <c r="Q84" s="977"/>
      <c r="R84" s="977"/>
      <c r="S84" s="977"/>
      <c r="T84" s="978"/>
      <c r="U84" s="467"/>
      <c r="V84" s="467"/>
      <c r="W84" s="467"/>
      <c r="X84" s="467"/>
    </row>
    <row r="85" ht="13.5" customHeight="1"/>
    <row r="86" spans="1:36" ht="13.5" customHeight="1">
      <c r="A86" s="464" t="s">
        <v>723</v>
      </c>
      <c r="S86" s="907" t="s">
        <v>724</v>
      </c>
      <c r="T86" s="907"/>
      <c r="U86" s="907"/>
      <c r="V86" s="907"/>
      <c r="W86" s="907"/>
      <c r="X86" s="907"/>
      <c r="Y86" s="907"/>
      <c r="Z86" s="907"/>
      <c r="AA86" s="907"/>
      <c r="AB86" s="907"/>
      <c r="AC86" s="907"/>
      <c r="AD86" s="907"/>
      <c r="AE86" s="907"/>
      <c r="AH86" s="884" t="s">
        <v>725</v>
      </c>
      <c r="AI86" s="884"/>
      <c r="AJ86" s="884"/>
    </row>
    <row r="87" spans="1:36" ht="13.5" customHeight="1">
      <c r="A87" s="919" t="s">
        <v>726</v>
      </c>
      <c r="B87" s="887"/>
      <c r="C87" s="887"/>
      <c r="D87" s="887"/>
      <c r="E87" s="887"/>
      <c r="F87" s="887"/>
      <c r="G87" s="887"/>
      <c r="H87" s="887"/>
      <c r="I87" s="887"/>
      <c r="J87" s="887"/>
      <c r="K87" s="932"/>
      <c r="L87" s="933"/>
      <c r="M87" s="929" t="s">
        <v>613</v>
      </c>
      <c r="N87" s="930"/>
      <c r="O87" s="950"/>
      <c r="P87" s="950"/>
      <c r="Q87" s="951"/>
      <c r="S87" s="485"/>
      <c r="T87" s="485"/>
      <c r="U87" s="485"/>
      <c r="V87" s="485"/>
      <c r="W87" s="485"/>
      <c r="X87" s="485"/>
      <c r="Y87" s="873" t="str">
        <f>Y18</f>
        <v>.</v>
      </c>
      <c r="Z87" s="874"/>
      <c r="AA87" s="874"/>
      <c r="AB87" s="874"/>
      <c r="AC87" s="874"/>
      <c r="AD87" s="874"/>
      <c r="AE87" s="875"/>
      <c r="AF87" s="486"/>
      <c r="AG87" s="487"/>
      <c r="AH87" s="484"/>
      <c r="AI87" s="464" t="s">
        <v>727</v>
      </c>
      <c r="AJ87" s="488"/>
    </row>
    <row r="88" spans="1:35" ht="13.5" customHeight="1">
      <c r="A88" s="919" t="s">
        <v>728</v>
      </c>
      <c r="B88" s="887"/>
      <c r="C88" s="887"/>
      <c r="D88" s="916"/>
      <c r="E88" s="916"/>
      <c r="F88" s="916"/>
      <c r="G88" s="916"/>
      <c r="H88" s="931"/>
      <c r="I88" s="919" t="s">
        <v>729</v>
      </c>
      <c r="J88" s="887"/>
      <c r="K88" s="887"/>
      <c r="L88" s="887"/>
      <c r="M88" s="916"/>
      <c r="N88" s="916"/>
      <c r="O88" s="916"/>
      <c r="P88" s="916"/>
      <c r="Q88" s="931"/>
      <c r="S88" s="940" t="s">
        <v>730</v>
      </c>
      <c r="T88" s="940"/>
      <c r="U88" s="940"/>
      <c r="V88" s="940"/>
      <c r="W88" s="940"/>
      <c r="X88" s="940"/>
      <c r="Y88" s="940"/>
      <c r="Z88" s="940"/>
      <c r="AA88" s="940"/>
      <c r="AB88" s="940"/>
      <c r="AC88" s="940"/>
      <c r="AD88" s="940"/>
      <c r="AE88" s="940"/>
      <c r="AF88" s="940"/>
      <c r="AG88" s="469"/>
      <c r="AH88" s="487"/>
      <c r="AI88" s="482"/>
    </row>
    <row r="89" spans="5:39" ht="13.5" customHeight="1">
      <c r="E89" s="483"/>
      <c r="F89" s="483"/>
      <c r="G89" s="483"/>
      <c r="H89" s="483"/>
      <c r="I89" s="483"/>
      <c r="J89" s="483"/>
      <c r="K89" s="483"/>
      <c r="L89" s="483"/>
      <c r="P89" s="483"/>
      <c r="Q89" s="483"/>
      <c r="R89" s="483"/>
      <c r="S89" s="940"/>
      <c r="T89" s="940"/>
      <c r="U89" s="940"/>
      <c r="V89" s="940"/>
      <c r="W89" s="940"/>
      <c r="X89" s="940"/>
      <c r="Y89" s="940"/>
      <c r="Z89" s="940"/>
      <c r="AA89" s="940"/>
      <c r="AB89" s="940"/>
      <c r="AC89" s="940"/>
      <c r="AD89" s="940"/>
      <c r="AE89" s="940"/>
      <c r="AF89" s="940"/>
      <c r="AG89" s="469"/>
      <c r="AH89" s="469"/>
      <c r="AI89" s="469"/>
      <c r="AJ89" s="469"/>
      <c r="AK89" s="469"/>
      <c r="AL89" s="469"/>
      <c r="AM89" s="469"/>
    </row>
    <row r="90" spans="1:38" ht="13.5" customHeight="1">
      <c r="A90" s="465" t="s">
        <v>731</v>
      </c>
      <c r="Z90" s="491"/>
      <c r="AA90" s="491"/>
      <c r="AB90" s="491"/>
      <c r="AC90" s="491"/>
      <c r="AD90" s="491"/>
      <c r="AE90" s="491"/>
      <c r="AF90" s="491"/>
      <c r="AG90" s="491"/>
      <c r="AH90" s="491"/>
      <c r="AI90" s="491"/>
      <c r="AJ90" s="491"/>
      <c r="AK90" s="467"/>
      <c r="AL90" s="467"/>
    </row>
    <row r="91" spans="1:36" ht="13.5" customHeight="1">
      <c r="A91" s="927" t="s">
        <v>732</v>
      </c>
      <c r="B91" s="881"/>
      <c r="C91" s="881"/>
      <c r="D91" s="881"/>
      <c r="E91" s="881"/>
      <c r="F91" s="881"/>
      <c r="G91" s="881"/>
      <c r="H91" s="881"/>
      <c r="I91" s="920" t="str">
        <f>I22</f>
        <v>  c/o  </v>
      </c>
      <c r="J91" s="920"/>
      <c r="K91" s="920"/>
      <c r="L91" s="920"/>
      <c r="M91" s="920"/>
      <c r="N91" s="920"/>
      <c r="O91" s="920"/>
      <c r="P91" s="920"/>
      <c r="Q91" s="920"/>
      <c r="R91" s="920"/>
      <c r="S91" s="920"/>
      <c r="T91" s="920"/>
      <c r="U91" s="920"/>
      <c r="V91" s="920"/>
      <c r="W91" s="920"/>
      <c r="X91" s="920"/>
      <c r="Y91" s="920"/>
      <c r="Z91" s="920"/>
      <c r="AA91" s="920"/>
      <c r="AB91" s="920"/>
      <c r="AC91" s="920"/>
      <c r="AD91" s="920"/>
      <c r="AE91" s="920"/>
      <c r="AF91" s="920"/>
      <c r="AG91" s="920"/>
      <c r="AH91" s="920"/>
      <c r="AI91" s="920"/>
      <c r="AJ91" s="921"/>
    </row>
    <row r="92" spans="1:36" ht="13.5" customHeight="1">
      <c r="A92" s="928"/>
      <c r="B92" s="882"/>
      <c r="C92" s="882"/>
      <c r="D92" s="882"/>
      <c r="E92" s="882"/>
      <c r="F92" s="882"/>
      <c r="G92" s="882"/>
      <c r="H92" s="882"/>
      <c r="I92" s="922"/>
      <c r="J92" s="922"/>
      <c r="K92" s="922"/>
      <c r="L92" s="922"/>
      <c r="M92" s="922"/>
      <c r="N92" s="922"/>
      <c r="O92" s="922"/>
      <c r="P92" s="922"/>
      <c r="Q92" s="922"/>
      <c r="R92" s="922"/>
      <c r="S92" s="922"/>
      <c r="T92" s="922"/>
      <c r="U92" s="922"/>
      <c r="V92" s="922"/>
      <c r="W92" s="922"/>
      <c r="X92" s="922"/>
      <c r="Y92" s="922"/>
      <c r="Z92" s="922"/>
      <c r="AA92" s="922"/>
      <c r="AB92" s="922"/>
      <c r="AC92" s="922"/>
      <c r="AD92" s="922"/>
      <c r="AE92" s="922"/>
      <c r="AF92" s="922"/>
      <c r="AG92" s="922"/>
      <c r="AH92" s="922"/>
      <c r="AI92" s="922"/>
      <c r="AJ92" s="923"/>
    </row>
    <row r="93" spans="1:36" ht="13.5" customHeight="1">
      <c r="A93" s="891" t="s">
        <v>733</v>
      </c>
      <c r="B93" s="892"/>
      <c r="C93" s="892"/>
      <c r="D93" s="892"/>
      <c r="E93" s="892"/>
      <c r="F93" s="892"/>
      <c r="G93" s="892"/>
      <c r="H93" s="892"/>
      <c r="I93" s="920">
        <f>I24</f>
        <v>0</v>
      </c>
      <c r="J93" s="920"/>
      <c r="K93" s="920"/>
      <c r="L93" s="920"/>
      <c r="M93" s="920"/>
      <c r="N93" s="920"/>
      <c r="O93" s="920"/>
      <c r="P93" s="920"/>
      <c r="Q93" s="920"/>
      <c r="R93" s="920"/>
      <c r="S93" s="920"/>
      <c r="T93" s="920"/>
      <c r="U93" s="920"/>
      <c r="V93" s="920"/>
      <c r="W93" s="920"/>
      <c r="X93" s="920"/>
      <c r="Y93" s="920"/>
      <c r="Z93" s="920"/>
      <c r="AA93" s="920"/>
      <c r="AB93" s="920"/>
      <c r="AC93" s="920"/>
      <c r="AD93" s="920"/>
      <c r="AE93" s="920"/>
      <c r="AF93" s="920"/>
      <c r="AG93" s="920"/>
      <c r="AH93" s="920"/>
      <c r="AI93" s="920"/>
      <c r="AJ93" s="921"/>
    </row>
    <row r="94" spans="1:36" ht="13.5" customHeight="1">
      <c r="A94" s="893"/>
      <c r="B94" s="894"/>
      <c r="C94" s="894"/>
      <c r="D94" s="894"/>
      <c r="E94" s="894"/>
      <c r="F94" s="894"/>
      <c r="G94" s="894"/>
      <c r="H94" s="894"/>
      <c r="I94" s="922"/>
      <c r="J94" s="922"/>
      <c r="K94" s="922"/>
      <c r="L94" s="922"/>
      <c r="M94" s="922"/>
      <c r="N94" s="922"/>
      <c r="O94" s="922"/>
      <c r="P94" s="922"/>
      <c r="Q94" s="922"/>
      <c r="R94" s="922"/>
      <c r="S94" s="922"/>
      <c r="T94" s="922"/>
      <c r="U94" s="922"/>
      <c r="V94" s="922"/>
      <c r="W94" s="922"/>
      <c r="X94" s="922"/>
      <c r="Y94" s="922"/>
      <c r="Z94" s="922"/>
      <c r="AA94" s="922"/>
      <c r="AB94" s="922"/>
      <c r="AC94" s="922"/>
      <c r="AD94" s="922"/>
      <c r="AE94" s="922"/>
      <c r="AF94" s="922"/>
      <c r="AG94" s="922"/>
      <c r="AH94" s="922"/>
      <c r="AI94" s="922"/>
      <c r="AJ94" s="923"/>
    </row>
    <row r="95" spans="1:36" ht="13.5" customHeight="1">
      <c r="A95" s="959" t="s">
        <v>792</v>
      </c>
      <c r="B95" s="924"/>
      <c r="C95" s="924"/>
      <c r="D95" s="924"/>
      <c r="E95" s="924"/>
      <c r="F95" s="924"/>
      <c r="G95" s="924"/>
      <c r="H95" s="924"/>
      <c r="I95" s="924"/>
      <c r="J95" s="924"/>
      <c r="K95" s="924"/>
      <c r="L95" s="924"/>
      <c r="M95" s="924"/>
      <c r="N95" s="924"/>
      <c r="O95" s="924"/>
      <c r="P95" s="924"/>
      <c r="Q95" s="924"/>
      <c r="R95" s="924"/>
      <c r="S95" s="924"/>
      <c r="T95" s="924"/>
      <c r="U95" s="924"/>
      <c r="V95" s="924"/>
      <c r="W95" s="924"/>
      <c r="X95" s="957"/>
      <c r="Y95" s="957"/>
      <c r="Z95" s="957"/>
      <c r="AA95" s="957"/>
      <c r="AB95" s="957"/>
      <c r="AC95" s="957"/>
      <c r="AD95" s="957"/>
      <c r="AE95" s="957"/>
      <c r="AF95" s="957"/>
      <c r="AG95" s="944" t="s">
        <v>725</v>
      </c>
      <c r="AH95" s="944"/>
      <c r="AI95" s="944"/>
      <c r="AJ95" s="945"/>
    </row>
    <row r="96" spans="1:36" ht="13.5" customHeight="1">
      <c r="A96" s="960"/>
      <c r="B96" s="942"/>
      <c r="C96" s="942"/>
      <c r="D96" s="942"/>
      <c r="E96" s="942"/>
      <c r="F96" s="942"/>
      <c r="G96" s="942"/>
      <c r="H96" s="942"/>
      <c r="I96" s="942"/>
      <c r="J96" s="942"/>
      <c r="K96" s="942"/>
      <c r="L96" s="942"/>
      <c r="M96" s="942"/>
      <c r="N96" s="942"/>
      <c r="O96" s="942"/>
      <c r="P96" s="942"/>
      <c r="Q96" s="942"/>
      <c r="R96" s="942"/>
      <c r="S96" s="942"/>
      <c r="T96" s="942"/>
      <c r="U96" s="942"/>
      <c r="V96" s="942"/>
      <c r="W96" s="942"/>
      <c r="X96" s="958"/>
      <c r="Y96" s="958"/>
      <c r="Z96" s="958"/>
      <c r="AA96" s="958"/>
      <c r="AB96" s="958"/>
      <c r="AC96" s="958"/>
      <c r="AD96" s="958"/>
      <c r="AE96" s="958"/>
      <c r="AF96" s="958"/>
      <c r="AG96" s="484"/>
      <c r="AH96" s="490" t="s">
        <v>727</v>
      </c>
      <c r="AI96" s="488"/>
      <c r="AJ96" s="495"/>
    </row>
    <row r="97" spans="1:34" ht="13.5" customHeight="1">
      <c r="A97" s="492" t="s">
        <v>734</v>
      </c>
      <c r="B97" s="493"/>
      <c r="C97" s="493"/>
      <c r="D97" s="493"/>
      <c r="E97" s="493"/>
      <c r="F97" s="493"/>
      <c r="G97" s="493"/>
      <c r="H97" s="493"/>
      <c r="I97" s="493"/>
      <c r="J97" s="493"/>
      <c r="K97" s="493"/>
      <c r="L97" s="493"/>
      <c r="M97" s="493"/>
      <c r="N97" s="493"/>
      <c r="O97" s="493"/>
      <c r="P97" s="493"/>
      <c r="Q97" s="492"/>
      <c r="R97" s="482"/>
      <c r="S97" s="482"/>
      <c r="T97" s="496"/>
      <c r="U97" s="496"/>
      <c r="V97" s="496"/>
      <c r="W97" s="496"/>
      <c r="X97" s="496"/>
      <c r="Y97" s="496"/>
      <c r="Z97" s="496"/>
      <c r="AA97" s="496"/>
      <c r="AB97" s="496"/>
      <c r="AC97" s="496"/>
      <c r="AD97" s="496"/>
      <c r="AG97" s="487"/>
      <c r="AH97" s="482"/>
    </row>
    <row r="98" spans="1:34" ht="13.5" customHeight="1">
      <c r="A98" s="477" t="s">
        <v>735</v>
      </c>
      <c r="B98" s="467"/>
      <c r="C98" s="467"/>
      <c r="D98" s="467"/>
      <c r="E98" s="467"/>
      <c r="F98" s="467"/>
      <c r="G98" s="467"/>
      <c r="H98" s="467"/>
      <c r="I98" s="467"/>
      <c r="J98" s="467"/>
      <c r="K98" s="467"/>
      <c r="N98" s="497"/>
      <c r="O98" s="482"/>
      <c r="P98" s="468"/>
      <c r="Q98" s="483"/>
      <c r="R98" s="483"/>
      <c r="S98" s="498"/>
      <c r="T98" s="498"/>
      <c r="U98" s="498"/>
      <c r="V98" s="498"/>
      <c r="W98" s="498"/>
      <c r="X98" s="498"/>
      <c r="Y98" s="498"/>
      <c r="Z98" s="498"/>
      <c r="AA98" s="498"/>
      <c r="AB98" s="498"/>
      <c r="AC98" s="493"/>
      <c r="AH98" s="483"/>
    </row>
    <row r="99" spans="1:16" ht="13.5" customHeight="1">
      <c r="A99" s="489"/>
      <c r="B99" s="490"/>
      <c r="C99" s="490"/>
      <c r="D99" s="490"/>
      <c r="E99" s="490"/>
      <c r="F99" s="490"/>
      <c r="G99" s="490"/>
      <c r="H99" s="490"/>
      <c r="I99" s="490"/>
      <c r="J99" s="490"/>
      <c r="K99" s="490"/>
      <c r="L99" s="490"/>
      <c r="M99" s="490"/>
      <c r="N99" s="490"/>
      <c r="O99" s="490"/>
      <c r="P99" s="495"/>
    </row>
    <row r="100" ht="13.5" customHeight="1"/>
    <row r="101" spans="1:36" ht="13.5" customHeight="1">
      <c r="A101" s="967" t="s">
        <v>736</v>
      </c>
      <c r="B101" s="939"/>
      <c r="C101" s="939"/>
      <c r="D101" s="939"/>
      <c r="E101" s="939"/>
      <c r="F101" s="939"/>
      <c r="G101" s="939"/>
      <c r="H101" s="968"/>
      <c r="I101" s="952" t="s">
        <v>737</v>
      </c>
      <c r="J101" s="953"/>
      <c r="K101" s="953"/>
      <c r="L101" s="953"/>
      <c r="M101" s="953"/>
      <c r="N101" s="953"/>
      <c r="O101" s="953"/>
      <c r="P101" s="953"/>
      <c r="Q101" s="953"/>
      <c r="R101" s="953"/>
      <c r="S101" s="953"/>
      <c r="T101" s="953"/>
      <c r="U101" s="953"/>
      <c r="V101" s="953"/>
      <c r="W101" s="953"/>
      <c r="X101" s="953"/>
      <c r="Y101" s="953"/>
      <c r="Z101" s="953"/>
      <c r="AA101" s="953"/>
      <c r="AB101" s="953"/>
      <c r="AC101" s="953"/>
      <c r="AD101" s="953"/>
      <c r="AE101" s="953"/>
      <c r="AF101" s="953"/>
      <c r="AG101" s="953"/>
      <c r="AH101" s="953"/>
      <c r="AI101" s="953"/>
      <c r="AJ101" s="954"/>
    </row>
    <row r="102" spans="1:36" ht="13.5" customHeight="1">
      <c r="A102" s="969"/>
      <c r="B102" s="900"/>
      <c r="C102" s="900"/>
      <c r="D102" s="900"/>
      <c r="E102" s="900"/>
      <c r="F102" s="900"/>
      <c r="G102" s="900"/>
      <c r="H102" s="970"/>
      <c r="I102" s="952" t="s">
        <v>738</v>
      </c>
      <c r="J102" s="953"/>
      <c r="K102" s="953"/>
      <c r="L102" s="953"/>
      <c r="M102" s="953"/>
      <c r="N102" s="953"/>
      <c r="O102" s="953"/>
      <c r="P102" s="953"/>
      <c r="Q102" s="953"/>
      <c r="R102" s="953"/>
      <c r="S102" s="953"/>
      <c r="T102" s="954"/>
      <c r="U102" s="952" t="s">
        <v>739</v>
      </c>
      <c r="V102" s="953"/>
      <c r="W102" s="953"/>
      <c r="X102" s="953"/>
      <c r="Y102" s="953"/>
      <c r="Z102" s="953"/>
      <c r="AA102" s="953"/>
      <c r="AB102" s="953"/>
      <c r="AC102" s="953"/>
      <c r="AD102" s="953"/>
      <c r="AE102" s="953"/>
      <c r="AF102" s="953"/>
      <c r="AG102" s="953"/>
      <c r="AH102" s="953"/>
      <c r="AI102" s="953"/>
      <c r="AJ102" s="954"/>
    </row>
    <row r="103" spans="1:36" ht="13.5" customHeight="1">
      <c r="A103" s="486"/>
      <c r="G103" s="493"/>
      <c r="H103" s="504"/>
      <c r="U103" s="492"/>
      <c r="AA103" s="487"/>
      <c r="AD103" s="494"/>
      <c r="AE103" s="494"/>
      <c r="AF103" s="493"/>
      <c r="AG103" s="494"/>
      <c r="AH103" s="494"/>
      <c r="AI103" s="494"/>
      <c r="AJ103" s="480"/>
    </row>
    <row r="104" spans="1:37" ht="13.5" customHeight="1">
      <c r="A104" s="486"/>
      <c r="B104" s="505"/>
      <c r="C104" s="486" t="s">
        <v>740</v>
      </c>
      <c r="H104" s="487"/>
      <c r="J104" s="505"/>
      <c r="K104" s="486" t="s">
        <v>741</v>
      </c>
      <c r="U104" s="486"/>
      <c r="V104" s="505"/>
      <c r="W104" s="486" t="s">
        <v>742</v>
      </c>
      <c r="AA104" s="487"/>
      <c r="AC104" s="506"/>
      <c r="AD104" s="886" t="s">
        <v>743</v>
      </c>
      <c r="AE104" s="886"/>
      <c r="AF104" s="886"/>
      <c r="AG104" s="886"/>
      <c r="AH104" s="886"/>
      <c r="AI104" s="886"/>
      <c r="AJ104" s="973"/>
      <c r="AK104" s="467"/>
    </row>
    <row r="105" spans="1:37" ht="13.5" customHeight="1">
      <c r="A105" s="486"/>
      <c r="H105" s="487"/>
      <c r="U105" s="486"/>
      <c r="AA105" s="487"/>
      <c r="AC105" s="507"/>
      <c r="AD105" s="886"/>
      <c r="AE105" s="886"/>
      <c r="AF105" s="886"/>
      <c r="AG105" s="886"/>
      <c r="AH105" s="886"/>
      <c r="AI105" s="886"/>
      <c r="AJ105" s="973"/>
      <c r="AK105" s="467"/>
    </row>
    <row r="106" spans="1:37" ht="13.5" customHeight="1">
      <c r="A106" s="486"/>
      <c r="B106" s="527" t="str">
        <f>IF(Business!I8="INDIVIDUAL","ü"," ")</f>
        <v> </v>
      </c>
      <c r="C106" s="486" t="s">
        <v>744</v>
      </c>
      <c r="H106" s="487"/>
      <c r="J106" s="505"/>
      <c r="K106" s="886" t="s">
        <v>745</v>
      </c>
      <c r="L106" s="886"/>
      <c r="M106" s="886"/>
      <c r="N106" s="886"/>
      <c r="O106" s="886"/>
      <c r="P106" s="886"/>
      <c r="Q106" s="886"/>
      <c r="R106" s="886"/>
      <c r="S106" s="886"/>
      <c r="T106" s="973"/>
      <c r="U106" s="486"/>
      <c r="V106" s="505"/>
      <c r="W106" s="477" t="s">
        <v>746</v>
      </c>
      <c r="AA106" s="487"/>
      <c r="AD106" s="886"/>
      <c r="AE106" s="886"/>
      <c r="AF106" s="886"/>
      <c r="AG106" s="886"/>
      <c r="AH106" s="886"/>
      <c r="AI106" s="886"/>
      <c r="AJ106" s="973"/>
      <c r="AK106" s="467"/>
    </row>
    <row r="107" spans="1:36" ht="13.5" customHeight="1">
      <c r="A107" s="486"/>
      <c r="H107" s="487"/>
      <c r="K107" s="886"/>
      <c r="L107" s="886"/>
      <c r="M107" s="886"/>
      <c r="N107" s="886"/>
      <c r="O107" s="886"/>
      <c r="P107" s="886"/>
      <c r="Q107" s="886"/>
      <c r="R107" s="886"/>
      <c r="S107" s="886"/>
      <c r="T107" s="973"/>
      <c r="U107" s="486"/>
      <c r="AA107" s="487"/>
      <c r="AD107" s="886"/>
      <c r="AE107" s="886"/>
      <c r="AF107" s="886"/>
      <c r="AG107" s="886"/>
      <c r="AH107" s="886"/>
      <c r="AI107" s="886"/>
      <c r="AJ107" s="973"/>
    </row>
    <row r="108" spans="1:36" ht="13.5" customHeight="1">
      <c r="A108" s="486"/>
      <c r="B108" s="527" t="str">
        <f>IF(Business!I8="AOP","ü"," ")</f>
        <v> </v>
      </c>
      <c r="C108" s="486" t="s">
        <v>747</v>
      </c>
      <c r="H108" s="487"/>
      <c r="J108" s="505"/>
      <c r="K108" s="486" t="s">
        <v>748</v>
      </c>
      <c r="U108" s="486"/>
      <c r="V108" s="505"/>
      <c r="W108" s="946" t="s">
        <v>749</v>
      </c>
      <c r="X108" s="947"/>
      <c r="Y108" s="947"/>
      <c r="Z108" s="947"/>
      <c r="AA108" s="948"/>
      <c r="AC108" s="506"/>
      <c r="AD108" s="946" t="s">
        <v>750</v>
      </c>
      <c r="AE108" s="947"/>
      <c r="AF108" s="947"/>
      <c r="AG108" s="947"/>
      <c r="AH108" s="947"/>
      <c r="AI108" s="947"/>
      <c r="AJ108" s="948"/>
    </row>
    <row r="109" spans="1:36" ht="13.5" customHeight="1">
      <c r="A109" s="486"/>
      <c r="H109" s="487"/>
      <c r="U109" s="486"/>
      <c r="W109" s="940" t="s">
        <v>751</v>
      </c>
      <c r="X109" s="940"/>
      <c r="Y109" s="940"/>
      <c r="Z109" s="940"/>
      <c r="AA109" s="941"/>
      <c r="AJ109" s="487"/>
    </row>
    <row r="110" spans="1:36" ht="13.5" customHeight="1">
      <c r="A110" s="486"/>
      <c r="H110" s="487"/>
      <c r="J110" s="505"/>
      <c r="K110" s="486" t="s">
        <v>752</v>
      </c>
      <c r="U110" s="486"/>
      <c r="V110" s="505"/>
      <c r="W110" s="940"/>
      <c r="X110" s="940"/>
      <c r="Y110" s="940"/>
      <c r="Z110" s="940"/>
      <c r="AA110" s="941"/>
      <c r="AB110" s="508"/>
      <c r="AC110" s="506"/>
      <c r="AD110" s="946" t="s">
        <v>204</v>
      </c>
      <c r="AE110" s="947"/>
      <c r="AF110" s="947"/>
      <c r="AG110" s="947"/>
      <c r="AH110" s="947"/>
      <c r="AI110" s="947"/>
      <c r="AJ110" s="948"/>
    </row>
    <row r="111" spans="1:36" ht="13.5" customHeight="1">
      <c r="A111" s="489"/>
      <c r="B111" s="490"/>
      <c r="C111" s="490"/>
      <c r="D111" s="490"/>
      <c r="E111" s="490"/>
      <c r="F111" s="490"/>
      <c r="G111" s="490"/>
      <c r="H111" s="495"/>
      <c r="I111" s="490"/>
      <c r="J111" s="490"/>
      <c r="K111" s="490"/>
      <c r="L111" s="490"/>
      <c r="M111" s="490"/>
      <c r="N111" s="490"/>
      <c r="O111" s="490"/>
      <c r="P111" s="490"/>
      <c r="Q111" s="490"/>
      <c r="R111" s="491"/>
      <c r="S111" s="491"/>
      <c r="T111" s="491"/>
      <c r="U111" s="509"/>
      <c r="V111" s="491"/>
      <c r="W111" s="942"/>
      <c r="X111" s="942"/>
      <c r="Y111" s="942"/>
      <c r="Z111" s="942"/>
      <c r="AA111" s="943"/>
      <c r="AB111" s="490"/>
      <c r="AC111" s="490"/>
      <c r="AD111" s="490"/>
      <c r="AE111" s="490"/>
      <c r="AF111" s="490"/>
      <c r="AG111" s="490"/>
      <c r="AH111" s="490"/>
      <c r="AI111" s="490"/>
      <c r="AJ111" s="495"/>
    </row>
    <row r="113" spans="1:26" ht="11.25">
      <c r="A113" s="965" t="s">
        <v>753</v>
      </c>
      <c r="B113" s="965"/>
      <c r="C113" s="965"/>
      <c r="D113" s="965"/>
      <c r="E113" s="965"/>
      <c r="F113" s="965"/>
      <c r="G113" s="965"/>
      <c r="H113" s="965"/>
      <c r="I113" s="965"/>
      <c r="J113" s="965"/>
      <c r="K113" s="965"/>
      <c r="L113" s="965"/>
      <c r="M113" s="965"/>
      <c r="N113" s="965"/>
      <c r="O113" s="965"/>
      <c r="P113" s="965"/>
      <c r="Q113" s="965"/>
      <c r="R113" s="965"/>
      <c r="S113" s="965"/>
      <c r="T113" s="965"/>
      <c r="U113" s="965"/>
      <c r="V113" s="965"/>
      <c r="W113" s="965"/>
      <c r="X113" s="467"/>
      <c r="Y113" s="467"/>
      <c r="Z113" s="467"/>
    </row>
    <row r="114" spans="1:36" ht="11.25">
      <c r="A114" s="510"/>
      <c r="B114" s="500"/>
      <c r="C114" s="500"/>
      <c r="D114" s="500"/>
      <c r="E114" s="500"/>
      <c r="F114" s="500"/>
      <c r="G114" s="500"/>
      <c r="H114" s="500"/>
      <c r="I114" s="500"/>
      <c r="J114" s="500"/>
      <c r="K114" s="500"/>
      <c r="L114" s="500"/>
      <c r="M114" s="500"/>
      <c r="N114" s="500"/>
      <c r="O114" s="500"/>
      <c r="P114" s="500"/>
      <c r="Q114" s="500"/>
      <c r="R114" s="500"/>
      <c r="S114" s="500"/>
      <c r="T114" s="500"/>
      <c r="U114" s="500"/>
      <c r="V114" s="494"/>
      <c r="W114" s="480"/>
      <c r="X114" s="467"/>
      <c r="Y114" s="966" t="s">
        <v>754</v>
      </c>
      <c r="Z114" s="966"/>
      <c r="AA114" s="966"/>
      <c r="AB114" s="966"/>
      <c r="AC114" s="966"/>
      <c r="AD114" s="966"/>
      <c r="AE114" s="990"/>
      <c r="AF114" s="992" t="s">
        <v>755</v>
      </c>
      <c r="AG114" s="993"/>
      <c r="AH114" s="993"/>
      <c r="AI114" s="993"/>
      <c r="AJ114" s="994"/>
    </row>
    <row r="115" spans="1:36" ht="11.25">
      <c r="A115" s="477"/>
      <c r="B115" s="900" t="s">
        <v>756</v>
      </c>
      <c r="C115" s="900"/>
      <c r="D115" s="900"/>
      <c r="E115" s="900"/>
      <c r="F115" s="900"/>
      <c r="G115" s="900"/>
      <c r="H115" s="511"/>
      <c r="I115" s="900" t="s">
        <v>757</v>
      </c>
      <c r="J115" s="900"/>
      <c r="K115" s="900"/>
      <c r="L115" s="900"/>
      <c r="M115" s="900"/>
      <c r="N115" s="900"/>
      <c r="O115" s="900"/>
      <c r="P115" s="511"/>
      <c r="Q115" s="511"/>
      <c r="R115" s="900" t="s">
        <v>758</v>
      </c>
      <c r="S115" s="900"/>
      <c r="T115" s="900"/>
      <c r="U115" s="900"/>
      <c r="V115" s="511"/>
      <c r="W115" s="468"/>
      <c r="X115" s="467"/>
      <c r="Y115" s="907"/>
      <c r="Z115" s="907"/>
      <c r="AA115" s="907"/>
      <c r="AB115" s="907"/>
      <c r="AC115" s="907"/>
      <c r="AD115" s="907"/>
      <c r="AE115" s="991"/>
      <c r="AF115" s="995"/>
      <c r="AG115" s="996"/>
      <c r="AH115" s="996"/>
      <c r="AI115" s="996"/>
      <c r="AJ115" s="997"/>
    </row>
    <row r="116" spans="1:39" ht="12.75">
      <c r="A116" s="508"/>
      <c r="B116" s="967" t="s">
        <v>759</v>
      </c>
      <c r="C116" s="939"/>
      <c r="D116" s="968"/>
      <c r="E116" s="987" t="s">
        <v>760</v>
      </c>
      <c r="F116" s="988"/>
      <c r="G116" s="989"/>
      <c r="H116" s="511"/>
      <c r="I116" s="499"/>
      <c r="J116" s="939" t="s">
        <v>761</v>
      </c>
      <c r="K116" s="939"/>
      <c r="L116" s="939"/>
      <c r="M116" s="939"/>
      <c r="N116" s="939"/>
      <c r="O116" s="501"/>
      <c r="P116" s="511"/>
      <c r="Q116" s="967" t="s">
        <v>701</v>
      </c>
      <c r="R116" s="968"/>
      <c r="S116" s="967" t="s">
        <v>693</v>
      </c>
      <c r="T116" s="968"/>
      <c r="U116" s="967" t="s">
        <v>702</v>
      </c>
      <c r="V116" s="968"/>
      <c r="W116" s="487"/>
      <c r="Y116" s="512">
        <v>11</v>
      </c>
      <c r="Z116" s="919" t="s">
        <v>762</v>
      </c>
      <c r="AA116" s="887"/>
      <c r="AB116" s="887"/>
      <c r="AC116" s="887"/>
      <c r="AD116" s="887"/>
      <c r="AE116" s="1001"/>
      <c r="AF116" s="984">
        <f>AF47</f>
        <v>0</v>
      </c>
      <c r="AG116" s="985"/>
      <c r="AH116" s="985"/>
      <c r="AI116" s="985"/>
      <c r="AJ116" s="986"/>
      <c r="AK116" s="513"/>
      <c r="AL116" s="513"/>
      <c r="AM116" s="513"/>
    </row>
    <row r="117" spans="1:39" ht="12.75">
      <c r="A117" s="486"/>
      <c r="B117" s="969" t="s">
        <v>763</v>
      </c>
      <c r="C117" s="900"/>
      <c r="D117" s="970"/>
      <c r="E117" s="969" t="s">
        <v>764</v>
      </c>
      <c r="F117" s="900"/>
      <c r="G117" s="970"/>
      <c r="H117" s="511"/>
      <c r="I117" s="502"/>
      <c r="J117" s="900" t="s">
        <v>765</v>
      </c>
      <c r="K117" s="900"/>
      <c r="L117" s="900" t="s">
        <v>764</v>
      </c>
      <c r="M117" s="900"/>
      <c r="N117" s="900"/>
      <c r="O117" s="503"/>
      <c r="P117" s="511"/>
      <c r="Q117" s="969"/>
      <c r="R117" s="970"/>
      <c r="S117" s="969"/>
      <c r="T117" s="970"/>
      <c r="U117" s="969"/>
      <c r="V117" s="970"/>
      <c r="W117" s="487"/>
      <c r="Y117" s="512">
        <v>23</v>
      </c>
      <c r="Z117" s="919" t="s">
        <v>766</v>
      </c>
      <c r="AA117" s="887"/>
      <c r="AB117" s="887"/>
      <c r="AC117" s="887"/>
      <c r="AD117" s="887"/>
      <c r="AE117" s="1001"/>
      <c r="AF117" s="998"/>
      <c r="AG117" s="999"/>
      <c r="AH117" s="999"/>
      <c r="AI117" s="999"/>
      <c r="AJ117" s="1000"/>
      <c r="AK117" s="513"/>
      <c r="AL117" s="513"/>
      <c r="AM117" s="513"/>
    </row>
    <row r="118" spans="1:39" ht="12.75">
      <c r="A118" s="486"/>
      <c r="B118" s="482"/>
      <c r="C118" s="482"/>
      <c r="D118" s="482"/>
      <c r="E118" s="482"/>
      <c r="F118" s="482"/>
      <c r="G118" s="482"/>
      <c r="H118" s="514"/>
      <c r="I118" s="482"/>
      <c r="J118" s="482"/>
      <c r="K118" s="482"/>
      <c r="L118" s="482"/>
      <c r="M118" s="482"/>
      <c r="N118" s="482"/>
      <c r="O118" s="482"/>
      <c r="P118" s="515"/>
      <c r="Q118" s="482"/>
      <c r="R118" s="482"/>
      <c r="S118" s="482"/>
      <c r="T118" s="516"/>
      <c r="U118" s="516"/>
      <c r="V118" s="516"/>
      <c r="W118" s="508"/>
      <c r="Y118" s="512">
        <v>34</v>
      </c>
      <c r="Z118" s="919" t="s">
        <v>767</v>
      </c>
      <c r="AA118" s="887"/>
      <c r="AB118" s="887"/>
      <c r="AC118" s="887"/>
      <c r="AD118" s="887"/>
      <c r="AE118" s="1001"/>
      <c r="AF118" s="998"/>
      <c r="AG118" s="999"/>
      <c r="AH118" s="999"/>
      <c r="AI118" s="999"/>
      <c r="AJ118" s="1000"/>
      <c r="AK118" s="513"/>
      <c r="AL118" s="513"/>
      <c r="AM118" s="513"/>
    </row>
    <row r="119" spans="1:39" ht="12.75">
      <c r="A119" s="477"/>
      <c r="B119" s="885" t="s">
        <v>768</v>
      </c>
      <c r="C119" s="885"/>
      <c r="D119" s="885"/>
      <c r="E119" s="885"/>
      <c r="F119" s="885"/>
      <c r="G119" s="885"/>
      <c r="H119" s="885"/>
      <c r="I119" s="885"/>
      <c r="J119" s="885"/>
      <c r="K119" s="885"/>
      <c r="L119" s="885"/>
      <c r="M119" s="885"/>
      <c r="N119" s="885"/>
      <c r="O119" s="885"/>
      <c r="P119" s="885"/>
      <c r="Q119" s="885"/>
      <c r="R119" s="885"/>
      <c r="S119" s="885"/>
      <c r="T119" s="517"/>
      <c r="U119" s="517"/>
      <c r="V119" s="517"/>
      <c r="W119" s="518"/>
      <c r="X119" s="465"/>
      <c r="Y119" s="512">
        <v>45</v>
      </c>
      <c r="Z119" s="919" t="s">
        <v>769</v>
      </c>
      <c r="AA119" s="887"/>
      <c r="AB119" s="887"/>
      <c r="AC119" s="887"/>
      <c r="AD119" s="887"/>
      <c r="AE119" s="1001"/>
      <c r="AF119" s="998"/>
      <c r="AG119" s="999"/>
      <c r="AH119" s="999"/>
      <c r="AI119" s="999"/>
      <c r="AJ119" s="1000"/>
      <c r="AK119" s="513"/>
      <c r="AL119" s="513"/>
      <c r="AM119" s="513"/>
    </row>
    <row r="120" spans="1:39" ht="12.75">
      <c r="A120" s="477"/>
      <c r="B120" s="467"/>
      <c r="C120" s="467"/>
      <c r="D120" s="467"/>
      <c r="E120" s="467"/>
      <c r="F120" s="467"/>
      <c r="G120" s="467"/>
      <c r="H120" s="467"/>
      <c r="I120" s="467"/>
      <c r="J120" s="467"/>
      <c r="K120" s="467"/>
      <c r="L120" s="467"/>
      <c r="M120" s="467"/>
      <c r="N120" s="467"/>
      <c r="O120" s="467"/>
      <c r="P120" s="467"/>
      <c r="Q120" s="467"/>
      <c r="R120" s="467"/>
      <c r="S120" s="467"/>
      <c r="T120" s="467"/>
      <c r="U120" s="467"/>
      <c r="V120" s="467"/>
      <c r="W120" s="468"/>
      <c r="X120" s="467"/>
      <c r="Y120" s="512">
        <v>56</v>
      </c>
      <c r="Z120" s="919" t="s">
        <v>770</v>
      </c>
      <c r="AA120" s="887"/>
      <c r="AB120" s="887"/>
      <c r="AC120" s="887"/>
      <c r="AD120" s="887"/>
      <c r="AE120" s="1001"/>
      <c r="AF120" s="998"/>
      <c r="AG120" s="999"/>
      <c r="AH120" s="999"/>
      <c r="AI120" s="999"/>
      <c r="AJ120" s="1000"/>
      <c r="AK120" s="513"/>
      <c r="AL120" s="513"/>
      <c r="AM120" s="513"/>
    </row>
    <row r="121" spans="1:39" ht="12.75">
      <c r="A121" s="477"/>
      <c r="B121" s="467"/>
      <c r="C121" s="467"/>
      <c r="D121" s="467"/>
      <c r="E121" s="467"/>
      <c r="F121" s="467"/>
      <c r="G121" s="467"/>
      <c r="H121" s="467"/>
      <c r="I121" s="467"/>
      <c r="J121" s="467"/>
      <c r="K121" s="467"/>
      <c r="L121" s="467"/>
      <c r="M121" s="467"/>
      <c r="N121" s="467"/>
      <c r="O121" s="467"/>
      <c r="P121" s="467"/>
      <c r="Q121" s="467"/>
      <c r="R121" s="467"/>
      <c r="S121" s="467"/>
      <c r="T121" s="467"/>
      <c r="U121" s="467"/>
      <c r="V121" s="467"/>
      <c r="W121" s="468"/>
      <c r="X121" s="467"/>
      <c r="Y121" s="1002">
        <v>67</v>
      </c>
      <c r="Z121" s="927" t="s">
        <v>771</v>
      </c>
      <c r="AA121" s="881"/>
      <c r="AB121" s="881"/>
      <c r="AC121" s="881"/>
      <c r="AD121" s="881"/>
      <c r="AE121" s="1004"/>
      <c r="AF121" s="998"/>
      <c r="AG121" s="999"/>
      <c r="AH121" s="999"/>
      <c r="AI121" s="999"/>
      <c r="AJ121" s="1000"/>
      <c r="AK121" s="513"/>
      <c r="AL121" s="513"/>
      <c r="AM121" s="513"/>
    </row>
    <row r="122" spans="1:39" ht="12.75">
      <c r="A122" s="477"/>
      <c r="B122" s="467"/>
      <c r="C122" s="897"/>
      <c r="D122" s="897"/>
      <c r="E122" s="897"/>
      <c r="F122" s="897"/>
      <c r="G122" s="897"/>
      <c r="H122" s="897"/>
      <c r="I122" s="897"/>
      <c r="J122" s="515"/>
      <c r="K122" s="515"/>
      <c r="L122" s="515"/>
      <c r="M122" s="515"/>
      <c r="N122" s="897"/>
      <c r="O122" s="897"/>
      <c r="P122" s="897"/>
      <c r="Q122" s="897"/>
      <c r="R122" s="897"/>
      <c r="S122" s="897"/>
      <c r="T122" s="897"/>
      <c r="U122" s="465"/>
      <c r="V122" s="465"/>
      <c r="W122" s="518"/>
      <c r="X122" s="465"/>
      <c r="Y122" s="1003"/>
      <c r="Z122" s="928"/>
      <c r="AA122" s="882"/>
      <c r="AB122" s="882"/>
      <c r="AC122" s="882"/>
      <c r="AD122" s="882"/>
      <c r="AE122" s="1005"/>
      <c r="AF122" s="998"/>
      <c r="AG122" s="999"/>
      <c r="AH122" s="999"/>
      <c r="AI122" s="999"/>
      <c r="AJ122" s="1000"/>
      <c r="AK122" s="513"/>
      <c r="AL122" s="513"/>
      <c r="AM122" s="513"/>
    </row>
    <row r="123" spans="1:39" ht="12.75">
      <c r="A123" s="509"/>
      <c r="B123" s="491"/>
      <c r="C123" s="889" t="s">
        <v>772</v>
      </c>
      <c r="D123" s="889"/>
      <c r="E123" s="889"/>
      <c r="F123" s="889"/>
      <c r="G123" s="889"/>
      <c r="H123" s="889"/>
      <c r="I123" s="889"/>
      <c r="J123" s="491"/>
      <c r="K123" s="491"/>
      <c r="L123" s="491"/>
      <c r="M123" s="491"/>
      <c r="N123" s="889" t="s">
        <v>773</v>
      </c>
      <c r="O123" s="889"/>
      <c r="P123" s="889"/>
      <c r="Q123" s="889"/>
      <c r="R123" s="889"/>
      <c r="S123" s="889"/>
      <c r="T123" s="889"/>
      <c r="U123" s="491"/>
      <c r="V123" s="491"/>
      <c r="W123" s="519"/>
      <c r="X123" s="467"/>
      <c r="Y123" s="512">
        <v>71</v>
      </c>
      <c r="Z123" s="919" t="s">
        <v>774</v>
      </c>
      <c r="AA123" s="887"/>
      <c r="AB123" s="887"/>
      <c r="AC123" s="887"/>
      <c r="AD123" s="887"/>
      <c r="AE123" s="1001"/>
      <c r="AF123" s="998"/>
      <c r="AG123" s="999"/>
      <c r="AH123" s="999"/>
      <c r="AI123" s="999"/>
      <c r="AJ123" s="1000"/>
      <c r="AK123" s="513"/>
      <c r="AL123" s="513"/>
      <c r="AM123" s="513"/>
    </row>
    <row r="124" spans="25:39" ht="12.75">
      <c r="Y124" s="892" t="s">
        <v>775</v>
      </c>
      <c r="Z124" s="892"/>
      <c r="AA124" s="892"/>
      <c r="AB124" s="892"/>
      <c r="AC124" s="892"/>
      <c r="AD124" s="892"/>
      <c r="AE124" s="1010"/>
      <c r="AF124" s="903">
        <f>SUM(AF116:AJ123)</f>
        <v>0</v>
      </c>
      <c r="AG124" s="904"/>
      <c r="AH124" s="904"/>
      <c r="AI124" s="904"/>
      <c r="AJ124" s="905"/>
      <c r="AK124" s="513"/>
      <c r="AL124" s="513"/>
      <c r="AM124" s="513"/>
    </row>
    <row r="125" spans="35:39" ht="11.25">
      <c r="AI125" s="520"/>
      <c r="AJ125" s="520"/>
      <c r="AK125" s="513"/>
      <c r="AL125" s="513"/>
      <c r="AM125" s="513"/>
    </row>
    <row r="126" spans="1:39" ht="11.25">
      <c r="A126" s="891" t="s">
        <v>776</v>
      </c>
      <c r="B126" s="892"/>
      <c r="C126" s="892"/>
      <c r="D126" s="892"/>
      <c r="E126" s="892"/>
      <c r="F126" s="892"/>
      <c r="G126" s="892"/>
      <c r="H126" s="892"/>
      <c r="I126" s="892"/>
      <c r="J126" s="892"/>
      <c r="K126" s="901"/>
      <c r="L126" s="901"/>
      <c r="M126" s="901"/>
      <c r="N126" s="901"/>
      <c r="O126" s="901"/>
      <c r="P126" s="901"/>
      <c r="Q126" s="901"/>
      <c r="R126" s="901"/>
      <c r="S126" s="901"/>
      <c r="T126" s="901"/>
      <c r="U126" s="901"/>
      <c r="V126" s="901"/>
      <c r="W126" s="901"/>
      <c r="X126" s="901"/>
      <c r="Y126" s="901"/>
      <c r="Z126" s="901"/>
      <c r="AA126" s="901"/>
      <c r="AB126" s="901"/>
      <c r="AC126" s="901"/>
      <c r="AD126" s="901"/>
      <c r="AE126" s="901"/>
      <c r="AF126" s="901"/>
      <c r="AG126" s="901"/>
      <c r="AH126" s="901"/>
      <c r="AI126" s="901"/>
      <c r="AJ126" s="902"/>
      <c r="AK126" s="521"/>
      <c r="AL126" s="521"/>
      <c r="AM126" s="521"/>
    </row>
    <row r="127" spans="1:39" ht="11.25">
      <c r="A127" s="893"/>
      <c r="B127" s="894"/>
      <c r="C127" s="894"/>
      <c r="D127" s="894"/>
      <c r="E127" s="894"/>
      <c r="F127" s="894"/>
      <c r="G127" s="894"/>
      <c r="H127" s="894"/>
      <c r="I127" s="894"/>
      <c r="J127" s="894"/>
      <c r="K127" s="901"/>
      <c r="L127" s="901"/>
      <c r="M127" s="901"/>
      <c r="N127" s="901"/>
      <c r="O127" s="901"/>
      <c r="P127" s="901"/>
      <c r="Q127" s="901"/>
      <c r="R127" s="901"/>
      <c r="S127" s="901"/>
      <c r="T127" s="901"/>
      <c r="U127" s="901"/>
      <c r="V127" s="901"/>
      <c r="W127" s="901"/>
      <c r="X127" s="901"/>
      <c r="Y127" s="901"/>
      <c r="Z127" s="901"/>
      <c r="AA127" s="901"/>
      <c r="AB127" s="901"/>
      <c r="AC127" s="901"/>
      <c r="AD127" s="901"/>
      <c r="AE127" s="901"/>
      <c r="AF127" s="901"/>
      <c r="AG127" s="901"/>
      <c r="AH127" s="901"/>
      <c r="AI127" s="901"/>
      <c r="AJ127" s="902"/>
      <c r="AK127" s="521"/>
      <c r="AL127" s="521"/>
      <c r="AM127" s="521"/>
    </row>
    <row r="128" spans="1:39" ht="11.25">
      <c r="A128" s="493"/>
      <c r="B128" s="493"/>
      <c r="C128" s="493"/>
      <c r="D128" s="493"/>
      <c r="E128" s="493"/>
      <c r="F128" s="493"/>
      <c r="G128" s="493"/>
      <c r="H128" s="493"/>
      <c r="M128" s="465"/>
      <c r="N128" s="465"/>
      <c r="O128" s="465"/>
      <c r="P128" s="465"/>
      <c r="Q128" s="465"/>
      <c r="R128" s="465"/>
      <c r="S128" s="465"/>
      <c r="T128" s="465"/>
      <c r="U128" s="465"/>
      <c r="V128" s="465"/>
      <c r="W128" s="465"/>
      <c r="X128" s="465"/>
      <c r="Y128" s="465"/>
      <c r="Z128" s="465"/>
      <c r="AA128" s="465"/>
      <c r="AB128" s="465"/>
      <c r="AC128" s="465"/>
      <c r="AD128" s="465"/>
      <c r="AE128" s="465"/>
      <c r="AF128" s="465"/>
      <c r="AG128" s="465"/>
      <c r="AH128" s="465"/>
      <c r="AI128" s="465"/>
      <c r="AJ128" s="465"/>
      <c r="AK128" s="465"/>
      <c r="AL128" s="465"/>
      <c r="AM128" s="465"/>
    </row>
    <row r="129" spans="1:24" ht="11.25">
      <c r="A129" s="522" t="s">
        <v>793</v>
      </c>
      <c r="B129" s="490"/>
      <c r="C129" s="490"/>
      <c r="D129" s="490"/>
      <c r="E129" s="490"/>
      <c r="F129" s="490"/>
      <c r="G129" s="490"/>
      <c r="H129" s="490"/>
      <c r="I129" s="490"/>
      <c r="J129" s="490"/>
      <c r="K129" s="490"/>
      <c r="L129" s="490"/>
      <c r="M129" s="490"/>
      <c r="N129" s="490"/>
      <c r="O129" s="490"/>
      <c r="P129" s="490"/>
      <c r="Q129" s="490"/>
      <c r="R129" s="490"/>
      <c r="S129" s="490"/>
      <c r="T129" s="490"/>
      <c r="U129" s="490"/>
      <c r="V129" s="490"/>
      <c r="W129" s="490"/>
      <c r="X129" s="490"/>
    </row>
    <row r="130" spans="1:39" ht="11.25">
      <c r="A130" s="464" t="s">
        <v>777</v>
      </c>
      <c r="AH130" s="465"/>
      <c r="AI130" s="465"/>
      <c r="AJ130" s="465"/>
      <c r="AK130" s="465"/>
      <c r="AL130" s="465"/>
      <c r="AM130" s="465"/>
    </row>
    <row r="131" spans="34:39" ht="11.25">
      <c r="AH131" s="465"/>
      <c r="AI131" s="465"/>
      <c r="AJ131" s="465"/>
      <c r="AK131" s="465"/>
      <c r="AL131" s="465"/>
      <c r="AM131" s="465"/>
    </row>
    <row r="132" spans="2:39" ht="12.75">
      <c r="B132" s="492"/>
      <c r="C132" s="914" t="s">
        <v>778</v>
      </c>
      <c r="D132" s="914"/>
      <c r="E132" s="914"/>
      <c r="F132" s="914"/>
      <c r="G132" s="504"/>
      <c r="R132" s="492"/>
      <c r="S132" s="467" t="s">
        <v>779</v>
      </c>
      <c r="T132" s="467"/>
      <c r="U132" s="467"/>
      <c r="V132" s="467"/>
      <c r="W132" s="480"/>
      <c r="Z132" s="897"/>
      <c r="AA132" s="897"/>
      <c r="AB132" s="897"/>
      <c r="AC132" s="897"/>
      <c r="AD132" s="897"/>
      <c r="AE132" s="897"/>
      <c r="AF132" s="897"/>
      <c r="AG132" s="897"/>
      <c r="AH132" s="897"/>
      <c r="AI132" s="465"/>
      <c r="AJ132" s="465"/>
      <c r="AK132" s="465"/>
      <c r="AL132" s="465"/>
      <c r="AM132" s="465"/>
    </row>
    <row r="133" spans="2:36" ht="11.25">
      <c r="B133" s="489"/>
      <c r="C133" s="915"/>
      <c r="D133" s="915"/>
      <c r="E133" s="915"/>
      <c r="F133" s="915"/>
      <c r="G133" s="495"/>
      <c r="R133" s="871" t="s">
        <v>701</v>
      </c>
      <c r="S133" s="872"/>
      <c r="T133" s="871" t="s">
        <v>693</v>
      </c>
      <c r="U133" s="872"/>
      <c r="V133" s="871" t="s">
        <v>702</v>
      </c>
      <c r="W133" s="872"/>
      <c r="X133" s="467"/>
      <c r="Z133" s="886" t="s">
        <v>780</v>
      </c>
      <c r="AA133" s="886"/>
      <c r="AB133" s="886"/>
      <c r="AC133" s="886"/>
      <c r="AD133" s="886"/>
      <c r="AE133" s="886"/>
      <c r="AF133" s="886"/>
      <c r="AG133" s="886"/>
      <c r="AH133" s="886"/>
      <c r="AI133" s="886"/>
      <c r="AJ133" s="886"/>
    </row>
    <row r="134" spans="2:39" ht="12.75">
      <c r="B134" s="523"/>
      <c r="C134" s="523"/>
      <c r="D134" s="523"/>
      <c r="E134" s="523"/>
      <c r="F134" s="523"/>
      <c r="G134" s="523"/>
      <c r="R134" s="482"/>
      <c r="S134" s="482"/>
      <c r="T134" s="482"/>
      <c r="U134" s="482"/>
      <c r="V134" s="482"/>
      <c r="W134" s="482"/>
      <c r="X134" s="524"/>
      <c r="Z134" s="474"/>
      <c r="AA134" s="474"/>
      <c r="AB134" s="474"/>
      <c r="AC134" s="474"/>
      <c r="AD134" s="474"/>
      <c r="AE134" s="474"/>
      <c r="AF134" s="474"/>
      <c r="AG134" s="474"/>
      <c r="AH134" s="474"/>
      <c r="AI134" s="474"/>
      <c r="AJ134" s="474"/>
      <c r="AL134" s="465"/>
      <c r="AM134" s="465"/>
    </row>
    <row r="136" spans="1:33" ht="12.75">
      <c r="A136" s="912"/>
      <c r="B136" s="913"/>
      <c r="C136" s="486" t="s">
        <v>781</v>
      </c>
      <c r="F136" s="912"/>
      <c r="G136" s="913"/>
      <c r="H136" s="486" t="s">
        <v>782</v>
      </c>
      <c r="P136" s="912"/>
      <c r="Q136" s="913"/>
      <c r="S136" s="522"/>
      <c r="T136" s="522"/>
      <c r="U136" s="490"/>
      <c r="V136" s="522"/>
      <c r="W136" s="522"/>
      <c r="X136" s="522"/>
      <c r="Y136" s="465"/>
      <c r="Z136" s="464" t="s">
        <v>783</v>
      </c>
      <c r="AB136" s="525"/>
      <c r="AC136" s="525"/>
      <c r="AD136" s="525"/>
      <c r="AE136" s="525"/>
      <c r="AG136" s="464" t="s">
        <v>784</v>
      </c>
    </row>
    <row r="137" spans="1:37" ht="11.25">
      <c r="A137" s="465"/>
      <c r="B137" s="465"/>
      <c r="C137" s="467"/>
      <c r="D137" s="467"/>
      <c r="E137" s="467"/>
      <c r="F137" s="465"/>
      <c r="G137" s="465"/>
      <c r="H137" s="467"/>
      <c r="I137" s="467"/>
      <c r="J137" s="467"/>
      <c r="K137" s="467"/>
      <c r="L137" s="467"/>
      <c r="M137" s="467"/>
      <c r="N137" s="467"/>
      <c r="O137" s="467"/>
      <c r="P137" s="465"/>
      <c r="Q137" s="465"/>
      <c r="R137" s="467"/>
      <c r="S137" s="465"/>
      <c r="T137" s="465"/>
      <c r="U137" s="467"/>
      <c r="V137" s="465"/>
      <c r="W137" s="465"/>
      <c r="X137" s="465"/>
      <c r="Y137" s="465"/>
      <c r="Z137" s="467"/>
      <c r="AA137" s="465"/>
      <c r="AB137" s="465"/>
      <c r="AC137" s="465"/>
      <c r="AD137" s="467"/>
      <c r="AE137" s="467"/>
      <c r="AF137" s="467"/>
      <c r="AG137" s="467"/>
      <c r="AH137" s="467"/>
      <c r="AI137" s="467"/>
      <c r="AJ137" s="467"/>
      <c r="AK137" s="467"/>
    </row>
    <row r="140" spans="1:36" ht="13.5" customHeight="1">
      <c r="A140" s="940" t="s">
        <v>683</v>
      </c>
      <c r="B140" s="940"/>
      <c r="C140" s="940"/>
      <c r="D140" s="940"/>
      <c r="E140" s="940"/>
      <c r="F140" s="940"/>
      <c r="G140" s="940"/>
      <c r="H140" s="940"/>
      <c r="I140" s="940"/>
      <c r="J140" s="949" t="s">
        <v>794</v>
      </c>
      <c r="K140" s="949"/>
      <c r="L140" s="949"/>
      <c r="M140" s="949"/>
      <c r="N140" s="949"/>
      <c r="O140" s="949"/>
      <c r="P140" s="949"/>
      <c r="Q140" s="949"/>
      <c r="R140" s="949"/>
      <c r="S140" s="949"/>
      <c r="T140" s="949"/>
      <c r="U140" s="949"/>
      <c r="V140" s="949"/>
      <c r="W140" s="949"/>
      <c r="AB140" s="890" t="s">
        <v>684</v>
      </c>
      <c r="AC140" s="890"/>
      <c r="AD140" s="890"/>
      <c r="AE140" s="890"/>
      <c r="AF140" s="890"/>
      <c r="AG140" s="890"/>
      <c r="AH140" s="890"/>
      <c r="AI140" s="465"/>
      <c r="AJ140" s="466" t="s">
        <v>787</v>
      </c>
    </row>
    <row r="141" spans="1:23" ht="13.5" customHeight="1">
      <c r="A141" s="940"/>
      <c r="B141" s="940"/>
      <c r="C141" s="940"/>
      <c r="D141" s="940"/>
      <c r="E141" s="940"/>
      <c r="F141" s="940"/>
      <c r="G141" s="940"/>
      <c r="H141" s="940"/>
      <c r="I141" s="940"/>
      <c r="J141" s="949"/>
      <c r="K141" s="949"/>
      <c r="L141" s="949"/>
      <c r="M141" s="949"/>
      <c r="N141" s="949"/>
      <c r="O141" s="949"/>
      <c r="P141" s="949"/>
      <c r="Q141" s="949"/>
      <c r="R141" s="949"/>
      <c r="S141" s="949"/>
      <c r="T141" s="949"/>
      <c r="U141" s="949"/>
      <c r="V141" s="949"/>
      <c r="W141" s="949"/>
    </row>
    <row r="142" spans="1:23" ht="13.5" customHeight="1">
      <c r="A142" s="467"/>
      <c r="B142" s="467"/>
      <c r="C142" s="467"/>
      <c r="D142" s="467"/>
      <c r="E142" s="467"/>
      <c r="F142" s="467"/>
      <c r="G142" s="467"/>
      <c r="H142" s="467"/>
      <c r="I142" s="467"/>
      <c r="J142" s="949"/>
      <c r="K142" s="949"/>
      <c r="L142" s="949"/>
      <c r="M142" s="949"/>
      <c r="N142" s="949"/>
      <c r="O142" s="949"/>
      <c r="P142" s="949"/>
      <c r="Q142" s="949"/>
      <c r="R142" s="949"/>
      <c r="S142" s="949"/>
      <c r="T142" s="949"/>
      <c r="U142" s="949"/>
      <c r="V142" s="949"/>
      <c r="W142" s="949"/>
    </row>
    <row r="143" spans="9:36" ht="13.5" customHeight="1">
      <c r="I143" s="465"/>
      <c r="J143" s="465"/>
      <c r="K143" s="465"/>
      <c r="L143" s="465"/>
      <c r="M143" s="465"/>
      <c r="N143" s="465"/>
      <c r="O143" s="465"/>
      <c r="P143" s="465"/>
      <c r="Q143" s="465"/>
      <c r="R143" s="465"/>
      <c r="S143" s="465"/>
      <c r="T143" s="465"/>
      <c r="U143" s="465"/>
      <c r="V143" s="465"/>
      <c r="X143" s="468"/>
      <c r="Y143" s="871" t="s">
        <v>788</v>
      </c>
      <c r="Z143" s="889"/>
      <c r="AA143" s="889"/>
      <c r="AB143" s="889"/>
      <c r="AC143" s="889"/>
      <c r="AD143" s="889"/>
      <c r="AE143" s="889"/>
      <c r="AF143" s="889"/>
      <c r="AG143" s="889"/>
      <c r="AH143" s="889"/>
      <c r="AI143" s="889"/>
      <c r="AJ143" s="872"/>
    </row>
    <row r="144" spans="15:37" ht="13.5" customHeight="1">
      <c r="O144" s="469"/>
      <c r="P144" s="469"/>
      <c r="Q144" s="469"/>
      <c r="R144" s="469"/>
      <c r="S144" s="469"/>
      <c r="V144" s="979" t="s">
        <v>687</v>
      </c>
      <c r="W144" s="979"/>
      <c r="X144" s="979"/>
      <c r="AB144" s="467"/>
      <c r="AC144" s="467"/>
      <c r="AD144" s="467"/>
      <c r="AE144" s="467"/>
      <c r="AF144" s="467"/>
      <c r="AG144" s="467"/>
      <c r="AH144" s="467"/>
      <c r="AI144" s="467"/>
      <c r="AJ144" s="467"/>
      <c r="AK144" s="467"/>
    </row>
    <row r="145" spans="1:37" ht="13.5" customHeight="1">
      <c r="A145" s="929" t="s">
        <v>688</v>
      </c>
      <c r="B145" s="930"/>
      <c r="C145" s="930"/>
      <c r="D145" s="472" t="str">
        <f>D6</f>
        <v>.</v>
      </c>
      <c r="F145" s="961" t="s">
        <v>689</v>
      </c>
      <c r="G145" s="962"/>
      <c r="H145" s="962"/>
      <c r="I145" s="962"/>
      <c r="J145" s="962"/>
      <c r="K145" s="962"/>
      <c r="L145" s="962"/>
      <c r="M145" s="962"/>
      <c r="N145" s="962"/>
      <c r="O145" s="962"/>
      <c r="P145" s="962"/>
      <c r="Q145" s="962"/>
      <c r="R145" s="962"/>
      <c r="S145" s="962"/>
      <c r="T145" s="963"/>
      <c r="U145" s="473"/>
      <c r="V145" s="980"/>
      <c r="W145" s="980"/>
      <c r="X145" s="980"/>
      <c r="Z145" s="888" t="s">
        <v>690</v>
      </c>
      <c r="AA145" s="888"/>
      <c r="AB145" s="888"/>
      <c r="AC145" s="888"/>
      <c r="AD145" s="473"/>
      <c r="AK145" s="467"/>
    </row>
    <row r="146" spans="1:39" ht="13.5" customHeight="1">
      <c r="A146" s="929" t="s">
        <v>691</v>
      </c>
      <c r="B146" s="930"/>
      <c r="C146" s="930"/>
      <c r="D146" s="472">
        <f>D7</f>
        <v>0</v>
      </c>
      <c r="F146" s="964" t="s">
        <v>692</v>
      </c>
      <c r="G146" s="964"/>
      <c r="H146" s="964"/>
      <c r="I146" s="964"/>
      <c r="J146" s="964"/>
      <c r="K146" s="964"/>
      <c r="L146" s="964"/>
      <c r="M146" s="964"/>
      <c r="N146" s="964"/>
      <c r="O146" s="964"/>
      <c r="P146" s="964"/>
      <c r="Q146" s="964"/>
      <c r="R146" s="964"/>
      <c r="S146" s="964"/>
      <c r="T146" s="964"/>
      <c r="U146" s="474"/>
      <c r="V146" s="871" t="s">
        <v>693</v>
      </c>
      <c r="W146" s="889"/>
      <c r="X146" s="872"/>
      <c r="Y146" s="531" t="str">
        <f>IF(AI151=5,"ü"," ")</f>
        <v> </v>
      </c>
      <c r="Z146" s="475" t="s">
        <v>694</v>
      </c>
      <c r="AA146" s="470" t="s">
        <v>695</v>
      </c>
      <c r="AB146" s="471"/>
      <c r="AC146" s="476"/>
      <c r="AD146" s="477"/>
      <c r="AE146" s="871" t="s">
        <v>613</v>
      </c>
      <c r="AF146" s="889"/>
      <c r="AG146" s="889"/>
      <c r="AH146" s="889"/>
      <c r="AI146" s="889"/>
      <c r="AJ146" s="872"/>
      <c r="AM146" s="467"/>
    </row>
    <row r="147" spans="3:36" ht="13.5" customHeight="1">
      <c r="C147" s="469"/>
      <c r="D147" s="469"/>
      <c r="E147" s="478"/>
      <c r="F147" s="479" t="s">
        <v>696</v>
      </c>
      <c r="G147" s="479"/>
      <c r="H147" s="479"/>
      <c r="I147" s="906" t="s">
        <v>697</v>
      </c>
      <c r="J147" s="906"/>
      <c r="K147" s="906"/>
      <c r="L147" s="906"/>
      <c r="M147" s="906"/>
      <c r="N147" s="906"/>
      <c r="O147" s="899" t="s">
        <v>698</v>
      </c>
      <c r="P147" s="899"/>
      <c r="Q147" s="899"/>
      <c r="R147" s="899"/>
      <c r="S147" s="899"/>
      <c r="T147" s="899"/>
      <c r="U147" s="467"/>
      <c r="V147" s="480"/>
      <c r="W147" s="481"/>
      <c r="X147" s="467"/>
      <c r="Z147" s="475" t="s">
        <v>699</v>
      </c>
      <c r="AA147" s="470" t="s">
        <v>700</v>
      </c>
      <c r="AB147" s="471"/>
      <c r="AC147" s="471"/>
      <c r="AD147" s="477"/>
      <c r="AE147" s="871" t="s">
        <v>701</v>
      </c>
      <c r="AF147" s="872"/>
      <c r="AG147" s="871" t="s">
        <v>693</v>
      </c>
      <c r="AH147" s="872"/>
      <c r="AI147" s="871" t="s">
        <v>702</v>
      </c>
      <c r="AJ147" s="872"/>
    </row>
    <row r="148" spans="1:39" ht="13.5" customHeight="1">
      <c r="A148" s="469"/>
      <c r="B148" s="469"/>
      <c r="C148" s="469"/>
      <c r="D148" s="469"/>
      <c r="E148" s="478"/>
      <c r="F148" s="479" t="s">
        <v>703</v>
      </c>
      <c r="G148" s="479"/>
      <c r="H148" s="479"/>
      <c r="I148" s="906" t="s">
        <v>704</v>
      </c>
      <c r="J148" s="906"/>
      <c r="K148" s="906"/>
      <c r="L148" s="906"/>
      <c r="M148" s="906"/>
      <c r="N148" s="906"/>
      <c r="O148" s="899"/>
      <c r="P148" s="899"/>
      <c r="Q148" s="899"/>
      <c r="R148" s="899"/>
      <c r="S148" s="899"/>
      <c r="T148" s="899"/>
      <c r="U148" s="473"/>
      <c r="V148" s="473"/>
      <c r="W148" s="473"/>
      <c r="X148" s="473"/>
      <c r="Y148" s="467"/>
      <c r="Z148" s="475" t="s">
        <v>705</v>
      </c>
      <c r="AA148" s="871"/>
      <c r="AB148" s="889"/>
      <c r="AC148" s="872"/>
      <c r="AD148" s="477"/>
      <c r="AE148" s="526">
        <f aca="true" t="shared" si="1" ref="AE148:AJ148">AE78</f>
        <v>0</v>
      </c>
      <c r="AF148" s="526">
        <f t="shared" si="1"/>
        <v>0</v>
      </c>
      <c r="AG148" s="526">
        <f t="shared" si="1"/>
        <v>0</v>
      </c>
      <c r="AH148" s="526">
        <f t="shared" si="1"/>
        <v>0</v>
      </c>
      <c r="AI148" s="526" t="str">
        <f t="shared" si="1"/>
        <v>0</v>
      </c>
      <c r="AJ148" s="526" t="str">
        <f t="shared" si="1"/>
        <v>5</v>
      </c>
      <c r="AM148" s="483"/>
    </row>
    <row r="149" spans="6:21" ht="13.5" customHeight="1">
      <c r="F149" s="479" t="s">
        <v>706</v>
      </c>
      <c r="G149" s="479"/>
      <c r="H149" s="528"/>
      <c r="I149" s="871" t="s">
        <v>707</v>
      </c>
      <c r="J149" s="889"/>
      <c r="K149" s="889"/>
      <c r="L149" s="889"/>
      <c r="M149" s="530" t="str">
        <f>B176</f>
        <v> </v>
      </c>
      <c r="N149" s="871" t="s">
        <v>83</v>
      </c>
      <c r="O149" s="889"/>
      <c r="P149" s="529" t="str">
        <f>B178</f>
        <v> </v>
      </c>
      <c r="Q149" s="889" t="s">
        <v>708</v>
      </c>
      <c r="R149" s="872"/>
      <c r="S149" s="899" t="s">
        <v>709</v>
      </c>
      <c r="T149" s="899"/>
      <c r="U149" s="467"/>
    </row>
    <row r="150" spans="6:37" ht="13.5" customHeight="1">
      <c r="F150" s="479" t="s">
        <v>710</v>
      </c>
      <c r="G150" s="479"/>
      <c r="H150" s="479"/>
      <c r="I150" s="906" t="s">
        <v>711</v>
      </c>
      <c r="J150" s="906"/>
      <c r="K150" s="906"/>
      <c r="L150" s="906"/>
      <c r="M150" s="906"/>
      <c r="N150" s="906"/>
      <c r="O150" s="906"/>
      <c r="P150" s="906"/>
      <c r="Q150" s="906"/>
      <c r="R150" s="906"/>
      <c r="S150" s="906"/>
      <c r="T150" s="906"/>
      <c r="U150" s="467"/>
      <c r="V150" s="467" t="s">
        <v>712</v>
      </c>
      <c r="W150" s="467"/>
      <c r="X150" s="473"/>
      <c r="Y150" s="473"/>
      <c r="AE150" s="934" t="s">
        <v>69</v>
      </c>
      <c r="AF150" s="935"/>
      <c r="AG150" s="935"/>
      <c r="AH150" s="935"/>
      <c r="AI150" s="935"/>
      <c r="AJ150" s="936"/>
      <c r="AK150" s="469"/>
    </row>
    <row r="151" spans="6:37" ht="13.5" customHeight="1">
      <c r="F151" s="479" t="s">
        <v>713</v>
      </c>
      <c r="G151" s="479"/>
      <c r="H151" s="479"/>
      <c r="I151" s="906" t="s">
        <v>714</v>
      </c>
      <c r="J151" s="906"/>
      <c r="K151" s="906"/>
      <c r="L151" s="906"/>
      <c r="M151" s="906"/>
      <c r="N151" s="906"/>
      <c r="O151" s="906"/>
      <c r="P151" s="906"/>
      <c r="Q151" s="906"/>
      <c r="R151" s="906"/>
      <c r="S151" s="906"/>
      <c r="T151" s="906"/>
      <c r="U151" s="467"/>
      <c r="V151" s="467" t="s">
        <v>715</v>
      </c>
      <c r="W151" s="467"/>
      <c r="X151" s="467"/>
      <c r="Y151" s="473"/>
      <c r="Z151" s="467"/>
      <c r="AE151" s="908" t="s">
        <v>716</v>
      </c>
      <c r="AF151" s="909"/>
      <c r="AG151" s="909"/>
      <c r="AH151" s="909"/>
      <c r="AI151" s="877">
        <f>AI81</f>
        <v>6</v>
      </c>
      <c r="AJ151" s="878"/>
      <c r="AK151" s="465"/>
    </row>
    <row r="152" spans="6:36" ht="13.5" customHeight="1">
      <c r="F152" s="479" t="s">
        <v>717</v>
      </c>
      <c r="G152" s="479"/>
      <c r="H152" s="479"/>
      <c r="I152" s="906" t="s">
        <v>718</v>
      </c>
      <c r="J152" s="906"/>
      <c r="K152" s="906"/>
      <c r="L152" s="906"/>
      <c r="M152" s="906"/>
      <c r="N152" s="906"/>
      <c r="O152" s="906"/>
      <c r="P152" s="906"/>
      <c r="Q152" s="906"/>
      <c r="R152" s="906"/>
      <c r="S152" s="906"/>
      <c r="T152" s="906"/>
      <c r="U152" s="467"/>
      <c r="V152" s="467"/>
      <c r="W152" s="467"/>
      <c r="X152" s="467"/>
      <c r="AE152" s="910"/>
      <c r="AF152" s="911"/>
      <c r="AG152" s="911"/>
      <c r="AH152" s="911"/>
      <c r="AI152" s="879"/>
      <c r="AJ152" s="880"/>
    </row>
    <row r="153" spans="6:24" ht="13.5" customHeight="1">
      <c r="F153" s="479" t="s">
        <v>719</v>
      </c>
      <c r="G153" s="479"/>
      <c r="H153" s="479"/>
      <c r="I153" s="974" t="s">
        <v>720</v>
      </c>
      <c r="J153" s="974"/>
      <c r="K153" s="974"/>
      <c r="L153" s="974"/>
      <c r="M153" s="974"/>
      <c r="N153" s="974"/>
      <c r="O153" s="974"/>
      <c r="P153" s="974"/>
      <c r="Q153" s="974"/>
      <c r="R153" s="974"/>
      <c r="S153" s="974"/>
      <c r="T153" s="974"/>
      <c r="U153" s="473"/>
      <c r="V153" s="473"/>
      <c r="W153" s="473"/>
      <c r="X153" s="469"/>
    </row>
    <row r="154" spans="6:24" ht="13.5" customHeight="1">
      <c r="F154" s="479" t="s">
        <v>721</v>
      </c>
      <c r="G154" s="479"/>
      <c r="H154" s="479"/>
      <c r="I154" s="906" t="s">
        <v>722</v>
      </c>
      <c r="J154" s="906"/>
      <c r="K154" s="906"/>
      <c r="L154" s="906"/>
      <c r="M154" s="906"/>
      <c r="N154" s="906"/>
      <c r="O154" s="906"/>
      <c r="P154" s="906"/>
      <c r="Q154" s="906"/>
      <c r="R154" s="906"/>
      <c r="S154" s="906"/>
      <c r="T154" s="906"/>
      <c r="U154" s="467"/>
      <c r="V154" s="467"/>
      <c r="W154" s="467"/>
      <c r="X154" s="467"/>
    </row>
    <row r="155" ht="13.5" customHeight="1"/>
    <row r="156" spans="1:36" ht="13.5" customHeight="1">
      <c r="A156" s="464" t="s">
        <v>723</v>
      </c>
      <c r="S156" s="907" t="s">
        <v>724</v>
      </c>
      <c r="T156" s="907"/>
      <c r="U156" s="907"/>
      <c r="V156" s="907"/>
      <c r="W156" s="907"/>
      <c r="X156" s="907"/>
      <c r="Y156" s="907"/>
      <c r="Z156" s="907"/>
      <c r="AA156" s="907"/>
      <c r="AB156" s="907"/>
      <c r="AC156" s="907"/>
      <c r="AD156" s="907"/>
      <c r="AE156" s="907"/>
      <c r="AH156" s="884" t="s">
        <v>725</v>
      </c>
      <c r="AI156" s="884"/>
      <c r="AJ156" s="884"/>
    </row>
    <row r="157" spans="1:36" ht="13.5" customHeight="1">
      <c r="A157" s="919" t="s">
        <v>726</v>
      </c>
      <c r="B157" s="887"/>
      <c r="C157" s="887"/>
      <c r="D157" s="887"/>
      <c r="E157" s="887"/>
      <c r="F157" s="887"/>
      <c r="G157" s="887"/>
      <c r="H157" s="887"/>
      <c r="I157" s="887"/>
      <c r="J157" s="887"/>
      <c r="K157" s="932"/>
      <c r="L157" s="933"/>
      <c r="M157" s="929" t="s">
        <v>613</v>
      </c>
      <c r="N157" s="930"/>
      <c r="O157" s="950"/>
      <c r="P157" s="950"/>
      <c r="Q157" s="951"/>
      <c r="S157" s="485"/>
      <c r="T157" s="485"/>
      <c r="U157" s="485"/>
      <c r="V157" s="485"/>
      <c r="W157" s="485"/>
      <c r="X157" s="485"/>
      <c r="Y157" s="873" t="str">
        <f>Y18</f>
        <v>.</v>
      </c>
      <c r="Z157" s="874"/>
      <c r="AA157" s="874"/>
      <c r="AB157" s="874"/>
      <c r="AC157" s="874"/>
      <c r="AD157" s="874"/>
      <c r="AE157" s="875"/>
      <c r="AF157" s="486"/>
      <c r="AG157" s="487"/>
      <c r="AH157" s="484"/>
      <c r="AI157" s="464" t="s">
        <v>727</v>
      </c>
      <c r="AJ157" s="488"/>
    </row>
    <row r="158" spans="1:35" ht="13.5" customHeight="1">
      <c r="A158" s="893" t="s">
        <v>728</v>
      </c>
      <c r="B158" s="894"/>
      <c r="C158" s="894"/>
      <c r="D158" s="916"/>
      <c r="E158" s="917"/>
      <c r="F158" s="917"/>
      <c r="G158" s="917"/>
      <c r="H158" s="918"/>
      <c r="I158" s="919" t="s">
        <v>729</v>
      </c>
      <c r="J158" s="887"/>
      <c r="K158" s="887"/>
      <c r="L158" s="887"/>
      <c r="M158" s="916"/>
      <c r="N158" s="916"/>
      <c r="O158" s="916"/>
      <c r="P158" s="916"/>
      <c r="Q158" s="931"/>
      <c r="S158" s="924" t="s">
        <v>730</v>
      </c>
      <c r="T158" s="925"/>
      <c r="U158" s="925"/>
      <c r="V158" s="925"/>
      <c r="W158" s="925"/>
      <c r="X158" s="925"/>
      <c r="Y158" s="925"/>
      <c r="Z158" s="925"/>
      <c r="AA158" s="925"/>
      <c r="AB158" s="925"/>
      <c r="AC158" s="925"/>
      <c r="AD158" s="925"/>
      <c r="AE158" s="925"/>
      <c r="AF158" s="926"/>
      <c r="AG158" s="469"/>
      <c r="AH158" s="487"/>
      <c r="AI158" s="482"/>
    </row>
    <row r="159" spans="5:39" ht="13.5" customHeight="1">
      <c r="E159" s="483"/>
      <c r="F159" s="483"/>
      <c r="G159" s="483"/>
      <c r="H159" s="483"/>
      <c r="I159" s="483"/>
      <c r="J159" s="483"/>
      <c r="K159" s="483"/>
      <c r="L159" s="483"/>
      <c r="P159" s="483"/>
      <c r="Q159" s="483"/>
      <c r="R159" s="483"/>
      <c r="S159" s="926"/>
      <c r="T159" s="926"/>
      <c r="U159" s="926"/>
      <c r="V159" s="926"/>
      <c r="W159" s="926"/>
      <c r="X159" s="926"/>
      <c r="Y159" s="926"/>
      <c r="Z159" s="926"/>
      <c r="AA159" s="926"/>
      <c r="AB159" s="926"/>
      <c r="AC159" s="926"/>
      <c r="AD159" s="926"/>
      <c r="AE159" s="926"/>
      <c r="AF159" s="926"/>
      <c r="AG159" s="469"/>
      <c r="AH159" s="469"/>
      <c r="AI159" s="469"/>
      <c r="AJ159" s="469"/>
      <c r="AK159" s="469"/>
      <c r="AL159" s="469"/>
      <c r="AM159" s="469"/>
    </row>
    <row r="160" spans="1:38" ht="13.5" customHeight="1">
      <c r="A160" s="465" t="s">
        <v>731</v>
      </c>
      <c r="Z160" s="491"/>
      <c r="AA160" s="491"/>
      <c r="AB160" s="491"/>
      <c r="AC160" s="491"/>
      <c r="AD160" s="491"/>
      <c r="AE160" s="491"/>
      <c r="AF160" s="491"/>
      <c r="AG160" s="491"/>
      <c r="AH160" s="491"/>
      <c r="AI160" s="491"/>
      <c r="AJ160" s="491"/>
      <c r="AK160" s="467"/>
      <c r="AL160" s="467"/>
    </row>
    <row r="161" spans="1:36" ht="13.5" customHeight="1">
      <c r="A161" s="927" t="s">
        <v>732</v>
      </c>
      <c r="B161" s="881"/>
      <c r="C161" s="881"/>
      <c r="D161" s="881"/>
      <c r="E161" s="881"/>
      <c r="F161" s="881"/>
      <c r="G161" s="881"/>
      <c r="H161" s="881"/>
      <c r="I161" s="920" t="str">
        <f>I22</f>
        <v>  c/o  </v>
      </c>
      <c r="J161" s="920"/>
      <c r="K161" s="920"/>
      <c r="L161" s="920"/>
      <c r="M161" s="920"/>
      <c r="N161" s="920"/>
      <c r="O161" s="920"/>
      <c r="P161" s="920"/>
      <c r="Q161" s="920"/>
      <c r="R161" s="920"/>
      <c r="S161" s="920"/>
      <c r="T161" s="920"/>
      <c r="U161" s="920"/>
      <c r="V161" s="920"/>
      <c r="W161" s="920"/>
      <c r="X161" s="920"/>
      <c r="Y161" s="920"/>
      <c r="Z161" s="920"/>
      <c r="AA161" s="920"/>
      <c r="AB161" s="920"/>
      <c r="AC161" s="920"/>
      <c r="AD161" s="920"/>
      <c r="AE161" s="920"/>
      <c r="AF161" s="920"/>
      <c r="AG161" s="920"/>
      <c r="AH161" s="920"/>
      <c r="AI161" s="920"/>
      <c r="AJ161" s="921"/>
    </row>
    <row r="162" spans="1:36" ht="13.5" customHeight="1">
      <c r="A162" s="928"/>
      <c r="B162" s="882"/>
      <c r="C162" s="882"/>
      <c r="D162" s="882"/>
      <c r="E162" s="882"/>
      <c r="F162" s="882"/>
      <c r="G162" s="882"/>
      <c r="H162" s="882"/>
      <c r="I162" s="922"/>
      <c r="J162" s="922"/>
      <c r="K162" s="922"/>
      <c r="L162" s="922"/>
      <c r="M162" s="922"/>
      <c r="N162" s="922"/>
      <c r="O162" s="922"/>
      <c r="P162" s="922"/>
      <c r="Q162" s="922"/>
      <c r="R162" s="922"/>
      <c r="S162" s="922"/>
      <c r="T162" s="922"/>
      <c r="U162" s="922"/>
      <c r="V162" s="922"/>
      <c r="W162" s="922"/>
      <c r="X162" s="922"/>
      <c r="Y162" s="922"/>
      <c r="Z162" s="922"/>
      <c r="AA162" s="922"/>
      <c r="AB162" s="922"/>
      <c r="AC162" s="922"/>
      <c r="AD162" s="922"/>
      <c r="AE162" s="922"/>
      <c r="AF162" s="922"/>
      <c r="AG162" s="922"/>
      <c r="AH162" s="922"/>
      <c r="AI162" s="922"/>
      <c r="AJ162" s="923"/>
    </row>
    <row r="163" spans="1:36" ht="13.5" customHeight="1">
      <c r="A163" s="891" t="s">
        <v>733</v>
      </c>
      <c r="B163" s="892"/>
      <c r="C163" s="892"/>
      <c r="D163" s="892"/>
      <c r="E163" s="892"/>
      <c r="F163" s="892"/>
      <c r="G163" s="892"/>
      <c r="H163" s="892"/>
      <c r="I163" s="920">
        <f>I24</f>
        <v>0</v>
      </c>
      <c r="J163" s="920"/>
      <c r="K163" s="920"/>
      <c r="L163" s="920"/>
      <c r="M163" s="920"/>
      <c r="N163" s="920"/>
      <c r="O163" s="920"/>
      <c r="P163" s="920"/>
      <c r="Q163" s="920"/>
      <c r="R163" s="920"/>
      <c r="S163" s="920"/>
      <c r="T163" s="920"/>
      <c r="U163" s="920"/>
      <c r="V163" s="920"/>
      <c r="W163" s="920"/>
      <c r="X163" s="920"/>
      <c r="Y163" s="920"/>
      <c r="Z163" s="920"/>
      <c r="AA163" s="920"/>
      <c r="AB163" s="920"/>
      <c r="AC163" s="920"/>
      <c r="AD163" s="920"/>
      <c r="AE163" s="920"/>
      <c r="AF163" s="920"/>
      <c r="AG163" s="920"/>
      <c r="AH163" s="920"/>
      <c r="AI163" s="920"/>
      <c r="AJ163" s="921"/>
    </row>
    <row r="164" spans="1:36" ht="13.5" customHeight="1">
      <c r="A164" s="893"/>
      <c r="B164" s="894"/>
      <c r="C164" s="894"/>
      <c r="D164" s="894"/>
      <c r="E164" s="894"/>
      <c r="F164" s="894"/>
      <c r="G164" s="894"/>
      <c r="H164" s="894"/>
      <c r="I164" s="922"/>
      <c r="J164" s="922"/>
      <c r="K164" s="922"/>
      <c r="L164" s="922"/>
      <c r="M164" s="922"/>
      <c r="N164" s="922"/>
      <c r="O164" s="922"/>
      <c r="P164" s="922"/>
      <c r="Q164" s="922"/>
      <c r="R164" s="922"/>
      <c r="S164" s="922"/>
      <c r="T164" s="922"/>
      <c r="U164" s="922"/>
      <c r="V164" s="922"/>
      <c r="W164" s="922"/>
      <c r="X164" s="922"/>
      <c r="Y164" s="922"/>
      <c r="Z164" s="922"/>
      <c r="AA164" s="922"/>
      <c r="AB164" s="922"/>
      <c r="AC164" s="922"/>
      <c r="AD164" s="922"/>
      <c r="AE164" s="922"/>
      <c r="AF164" s="922"/>
      <c r="AG164" s="922"/>
      <c r="AH164" s="922"/>
      <c r="AI164" s="922"/>
      <c r="AJ164" s="923"/>
    </row>
    <row r="165" spans="1:36" ht="13.5" customHeight="1">
      <c r="A165" s="959" t="s">
        <v>792</v>
      </c>
      <c r="B165" s="924"/>
      <c r="C165" s="924"/>
      <c r="D165" s="924"/>
      <c r="E165" s="924"/>
      <c r="F165" s="924"/>
      <c r="G165" s="924"/>
      <c r="H165" s="924"/>
      <c r="I165" s="924"/>
      <c r="J165" s="924"/>
      <c r="K165" s="924"/>
      <c r="L165" s="924"/>
      <c r="M165" s="924"/>
      <c r="N165" s="924"/>
      <c r="O165" s="924"/>
      <c r="P165" s="924"/>
      <c r="Q165" s="924"/>
      <c r="R165" s="924"/>
      <c r="S165" s="924"/>
      <c r="T165" s="924"/>
      <c r="U165" s="924"/>
      <c r="V165" s="924"/>
      <c r="W165" s="924"/>
      <c r="X165" s="957"/>
      <c r="Y165" s="957"/>
      <c r="Z165" s="957"/>
      <c r="AA165" s="957"/>
      <c r="AB165" s="957"/>
      <c r="AC165" s="957"/>
      <c r="AD165" s="957"/>
      <c r="AE165" s="957"/>
      <c r="AF165" s="957"/>
      <c r="AG165" s="944" t="s">
        <v>725</v>
      </c>
      <c r="AH165" s="944"/>
      <c r="AI165" s="944"/>
      <c r="AJ165" s="945"/>
    </row>
    <row r="166" spans="1:36" ht="13.5" customHeight="1">
      <c r="A166" s="960"/>
      <c r="B166" s="942"/>
      <c r="C166" s="942"/>
      <c r="D166" s="942"/>
      <c r="E166" s="942"/>
      <c r="F166" s="942"/>
      <c r="G166" s="942"/>
      <c r="H166" s="942"/>
      <c r="I166" s="942"/>
      <c r="J166" s="942"/>
      <c r="K166" s="942"/>
      <c r="L166" s="942"/>
      <c r="M166" s="942"/>
      <c r="N166" s="942"/>
      <c r="O166" s="942"/>
      <c r="P166" s="942"/>
      <c r="Q166" s="942"/>
      <c r="R166" s="942"/>
      <c r="S166" s="942"/>
      <c r="T166" s="942"/>
      <c r="U166" s="942"/>
      <c r="V166" s="942"/>
      <c r="W166" s="942"/>
      <c r="X166" s="958"/>
      <c r="Y166" s="958"/>
      <c r="Z166" s="958"/>
      <c r="AA166" s="958"/>
      <c r="AB166" s="958"/>
      <c r="AC166" s="958"/>
      <c r="AD166" s="958"/>
      <c r="AE166" s="958"/>
      <c r="AF166" s="958"/>
      <c r="AG166" s="484"/>
      <c r="AH166" s="490" t="s">
        <v>727</v>
      </c>
      <c r="AI166" s="488"/>
      <c r="AJ166" s="495"/>
    </row>
    <row r="167" spans="1:34" ht="13.5" customHeight="1">
      <c r="A167" s="492" t="s">
        <v>734</v>
      </c>
      <c r="B167" s="493"/>
      <c r="C167" s="493"/>
      <c r="D167" s="493"/>
      <c r="E167" s="493"/>
      <c r="F167" s="493"/>
      <c r="G167" s="493"/>
      <c r="H167" s="493"/>
      <c r="I167" s="493"/>
      <c r="J167" s="493"/>
      <c r="K167" s="493"/>
      <c r="L167" s="493"/>
      <c r="M167" s="493"/>
      <c r="N167" s="493"/>
      <c r="O167" s="493"/>
      <c r="P167" s="493"/>
      <c r="Q167" s="492"/>
      <c r="R167" s="482"/>
      <c r="S167" s="482"/>
      <c r="T167" s="496"/>
      <c r="U167" s="496"/>
      <c r="V167" s="496"/>
      <c r="W167" s="496"/>
      <c r="X167" s="496"/>
      <c r="Y167" s="496"/>
      <c r="Z167" s="496"/>
      <c r="AA167" s="496"/>
      <c r="AB167" s="496"/>
      <c r="AC167" s="496"/>
      <c r="AD167" s="496"/>
      <c r="AG167" s="487"/>
      <c r="AH167" s="482"/>
    </row>
    <row r="168" spans="1:34" ht="13.5" customHeight="1">
      <c r="A168" s="477" t="s">
        <v>735</v>
      </c>
      <c r="B168" s="467"/>
      <c r="C168" s="467"/>
      <c r="D168" s="467"/>
      <c r="E168" s="467"/>
      <c r="F168" s="467"/>
      <c r="G168" s="467"/>
      <c r="H168" s="467"/>
      <c r="I168" s="467"/>
      <c r="J168" s="467"/>
      <c r="K168" s="467"/>
      <c r="N168" s="497"/>
      <c r="O168" s="482"/>
      <c r="P168" s="468"/>
      <c r="Q168" s="483"/>
      <c r="R168" s="483"/>
      <c r="S168" s="498"/>
      <c r="T168" s="498"/>
      <c r="U168" s="498"/>
      <c r="V168" s="498"/>
      <c r="W168" s="498"/>
      <c r="X168" s="498"/>
      <c r="Y168" s="498"/>
      <c r="Z168" s="498"/>
      <c r="AA168" s="498"/>
      <c r="AB168" s="498"/>
      <c r="AC168" s="493"/>
      <c r="AH168" s="483"/>
    </row>
    <row r="169" spans="1:16" ht="13.5" customHeight="1">
      <c r="A169" s="489"/>
      <c r="B169" s="490"/>
      <c r="C169" s="490"/>
      <c r="D169" s="490"/>
      <c r="E169" s="490"/>
      <c r="F169" s="490"/>
      <c r="G169" s="490"/>
      <c r="H169" s="490"/>
      <c r="I169" s="490"/>
      <c r="J169" s="490"/>
      <c r="K169" s="490"/>
      <c r="L169" s="490"/>
      <c r="M169" s="490"/>
      <c r="N169" s="490"/>
      <c r="O169" s="490"/>
      <c r="P169" s="495"/>
    </row>
    <row r="170" ht="13.5" customHeight="1"/>
    <row r="171" spans="1:36" ht="13.5" customHeight="1">
      <c r="A171" s="967" t="s">
        <v>736</v>
      </c>
      <c r="B171" s="939"/>
      <c r="C171" s="939"/>
      <c r="D171" s="939"/>
      <c r="E171" s="939"/>
      <c r="F171" s="939"/>
      <c r="G171" s="939"/>
      <c r="H171" s="968"/>
      <c r="I171" s="952" t="s">
        <v>737</v>
      </c>
      <c r="J171" s="953"/>
      <c r="K171" s="953"/>
      <c r="L171" s="953"/>
      <c r="M171" s="953"/>
      <c r="N171" s="953"/>
      <c r="O171" s="953"/>
      <c r="P171" s="953"/>
      <c r="Q171" s="953"/>
      <c r="R171" s="953"/>
      <c r="S171" s="953"/>
      <c r="T171" s="953"/>
      <c r="U171" s="953"/>
      <c r="V171" s="953"/>
      <c r="W171" s="953"/>
      <c r="X171" s="953"/>
      <c r="Y171" s="953"/>
      <c r="Z171" s="953"/>
      <c r="AA171" s="953"/>
      <c r="AB171" s="953"/>
      <c r="AC171" s="953"/>
      <c r="AD171" s="953"/>
      <c r="AE171" s="953"/>
      <c r="AF171" s="953"/>
      <c r="AG171" s="953"/>
      <c r="AH171" s="953"/>
      <c r="AI171" s="953"/>
      <c r="AJ171" s="954"/>
    </row>
    <row r="172" spans="1:36" ht="13.5" customHeight="1">
      <c r="A172" s="969"/>
      <c r="B172" s="900"/>
      <c r="C172" s="900"/>
      <c r="D172" s="900"/>
      <c r="E172" s="900"/>
      <c r="F172" s="900"/>
      <c r="G172" s="900"/>
      <c r="H172" s="970"/>
      <c r="I172" s="952" t="s">
        <v>738</v>
      </c>
      <c r="J172" s="953"/>
      <c r="K172" s="953"/>
      <c r="L172" s="953"/>
      <c r="M172" s="953"/>
      <c r="N172" s="953"/>
      <c r="O172" s="953"/>
      <c r="P172" s="953"/>
      <c r="Q172" s="953"/>
      <c r="R172" s="953"/>
      <c r="S172" s="953"/>
      <c r="T172" s="954"/>
      <c r="U172" s="952" t="s">
        <v>739</v>
      </c>
      <c r="V172" s="953"/>
      <c r="W172" s="953"/>
      <c r="X172" s="953"/>
      <c r="Y172" s="953"/>
      <c r="Z172" s="953"/>
      <c r="AA172" s="953"/>
      <c r="AB172" s="953"/>
      <c r="AC172" s="953"/>
      <c r="AD172" s="953"/>
      <c r="AE172" s="953"/>
      <c r="AF172" s="953"/>
      <c r="AG172" s="953"/>
      <c r="AH172" s="953"/>
      <c r="AI172" s="953"/>
      <c r="AJ172" s="954"/>
    </row>
    <row r="173" spans="1:36" ht="13.5" customHeight="1">
      <c r="A173" s="486"/>
      <c r="G173" s="493"/>
      <c r="H173" s="504"/>
      <c r="U173" s="492"/>
      <c r="AA173" s="487"/>
      <c r="AD173" s="494"/>
      <c r="AE173" s="494"/>
      <c r="AF173" s="493"/>
      <c r="AG173" s="494"/>
      <c r="AH173" s="494"/>
      <c r="AI173" s="494"/>
      <c r="AJ173" s="480"/>
    </row>
    <row r="174" spans="1:37" ht="13.5" customHeight="1">
      <c r="A174" s="486"/>
      <c r="B174" s="505"/>
      <c r="C174" s="486" t="s">
        <v>740</v>
      </c>
      <c r="H174" s="487"/>
      <c r="J174" s="505"/>
      <c r="K174" s="486" t="s">
        <v>741</v>
      </c>
      <c r="U174" s="486"/>
      <c r="V174" s="505"/>
      <c r="W174" s="486" t="s">
        <v>742</v>
      </c>
      <c r="AA174" s="487"/>
      <c r="AC174" s="506"/>
      <c r="AD174" s="886" t="s">
        <v>743</v>
      </c>
      <c r="AE174" s="971"/>
      <c r="AF174" s="971"/>
      <c r="AG174" s="971"/>
      <c r="AH174" s="971"/>
      <c r="AI174" s="971"/>
      <c r="AJ174" s="972"/>
      <c r="AK174" s="467"/>
    </row>
    <row r="175" spans="1:37" ht="13.5" customHeight="1">
      <c r="A175" s="486"/>
      <c r="H175" s="487"/>
      <c r="U175" s="486"/>
      <c r="AA175" s="487"/>
      <c r="AC175" s="507"/>
      <c r="AD175" s="971"/>
      <c r="AE175" s="971"/>
      <c r="AF175" s="971"/>
      <c r="AG175" s="971"/>
      <c r="AH175" s="971"/>
      <c r="AI175" s="971"/>
      <c r="AJ175" s="972"/>
      <c r="AK175" s="467"/>
    </row>
    <row r="176" spans="1:37" ht="13.5" customHeight="1">
      <c r="A176" s="486"/>
      <c r="B176" s="527" t="str">
        <f>IF(Business!I8="INDIVIDUAL","ü"," ")</f>
        <v> </v>
      </c>
      <c r="C176" s="486" t="s">
        <v>744</v>
      </c>
      <c r="H176" s="487"/>
      <c r="J176" s="505"/>
      <c r="K176" s="886" t="s">
        <v>745</v>
      </c>
      <c r="L176" s="886"/>
      <c r="M176" s="886"/>
      <c r="N176" s="886"/>
      <c r="O176" s="886"/>
      <c r="P176" s="886"/>
      <c r="Q176" s="886"/>
      <c r="R176" s="886"/>
      <c r="S176" s="886"/>
      <c r="T176" s="973"/>
      <c r="U176" s="486"/>
      <c r="V176" s="505"/>
      <c r="W176" s="477" t="s">
        <v>746</v>
      </c>
      <c r="AA176" s="487"/>
      <c r="AD176" s="971"/>
      <c r="AE176" s="971"/>
      <c r="AF176" s="971"/>
      <c r="AG176" s="971"/>
      <c r="AH176" s="971"/>
      <c r="AI176" s="971"/>
      <c r="AJ176" s="972"/>
      <c r="AK176" s="467"/>
    </row>
    <row r="177" spans="1:36" ht="13.5" customHeight="1">
      <c r="A177" s="486"/>
      <c r="H177" s="487"/>
      <c r="K177" s="886"/>
      <c r="L177" s="886"/>
      <c r="M177" s="886"/>
      <c r="N177" s="886"/>
      <c r="O177" s="886"/>
      <c r="P177" s="886"/>
      <c r="Q177" s="886"/>
      <c r="R177" s="886"/>
      <c r="S177" s="886"/>
      <c r="T177" s="973"/>
      <c r="U177" s="486"/>
      <c r="AA177" s="487"/>
      <c r="AD177" s="971"/>
      <c r="AE177" s="971"/>
      <c r="AF177" s="971"/>
      <c r="AG177" s="971"/>
      <c r="AH177" s="971"/>
      <c r="AI177" s="971"/>
      <c r="AJ177" s="972"/>
    </row>
    <row r="178" spans="1:36" ht="13.5" customHeight="1">
      <c r="A178" s="486"/>
      <c r="B178" s="527" t="str">
        <f>IF(Business!I8="AOP","ü"," ")</f>
        <v> </v>
      </c>
      <c r="C178" s="486" t="s">
        <v>747</v>
      </c>
      <c r="H178" s="487"/>
      <c r="J178" s="505"/>
      <c r="K178" s="486" t="s">
        <v>748</v>
      </c>
      <c r="U178" s="486"/>
      <c r="V178" s="505"/>
      <c r="W178" s="946" t="s">
        <v>749</v>
      </c>
      <c r="X178" s="947"/>
      <c r="Y178" s="947"/>
      <c r="Z178" s="947"/>
      <c r="AA178" s="948"/>
      <c r="AC178" s="506"/>
      <c r="AD178" s="946" t="s">
        <v>750</v>
      </c>
      <c r="AE178" s="947"/>
      <c r="AF178" s="947"/>
      <c r="AG178" s="947"/>
      <c r="AH178" s="947"/>
      <c r="AI178" s="947"/>
      <c r="AJ178" s="948"/>
    </row>
    <row r="179" spans="1:36" ht="13.5" customHeight="1">
      <c r="A179" s="486"/>
      <c r="H179" s="487"/>
      <c r="U179" s="486"/>
      <c r="W179" s="940" t="s">
        <v>751</v>
      </c>
      <c r="X179" s="940"/>
      <c r="Y179" s="940"/>
      <c r="Z179" s="940"/>
      <c r="AA179" s="941"/>
      <c r="AJ179" s="487"/>
    </row>
    <row r="180" spans="1:36" ht="13.5" customHeight="1">
      <c r="A180" s="486"/>
      <c r="H180" s="487"/>
      <c r="J180" s="505"/>
      <c r="K180" s="486" t="s">
        <v>752</v>
      </c>
      <c r="U180" s="486"/>
      <c r="V180" s="505"/>
      <c r="W180" s="940"/>
      <c r="X180" s="940"/>
      <c r="Y180" s="940"/>
      <c r="Z180" s="940"/>
      <c r="AA180" s="941"/>
      <c r="AB180" s="508"/>
      <c r="AC180" s="506"/>
      <c r="AD180" s="946" t="s">
        <v>204</v>
      </c>
      <c r="AE180" s="947"/>
      <c r="AF180" s="947"/>
      <c r="AG180" s="947"/>
      <c r="AH180" s="947"/>
      <c r="AI180" s="947"/>
      <c r="AJ180" s="948"/>
    </row>
    <row r="181" spans="1:36" ht="13.5" customHeight="1">
      <c r="A181" s="489"/>
      <c r="B181" s="490"/>
      <c r="C181" s="490"/>
      <c r="D181" s="490"/>
      <c r="E181" s="490"/>
      <c r="F181" s="490"/>
      <c r="G181" s="490"/>
      <c r="H181" s="495"/>
      <c r="I181" s="490"/>
      <c r="J181" s="490"/>
      <c r="K181" s="490"/>
      <c r="L181" s="490"/>
      <c r="M181" s="490"/>
      <c r="N181" s="490"/>
      <c r="O181" s="490"/>
      <c r="P181" s="490"/>
      <c r="Q181" s="490"/>
      <c r="R181" s="491"/>
      <c r="S181" s="491"/>
      <c r="T181" s="491"/>
      <c r="U181" s="509"/>
      <c r="V181" s="491"/>
      <c r="W181" s="942"/>
      <c r="X181" s="942"/>
      <c r="Y181" s="942"/>
      <c r="Z181" s="942"/>
      <c r="AA181" s="943"/>
      <c r="AB181" s="490"/>
      <c r="AC181" s="490"/>
      <c r="AD181" s="490"/>
      <c r="AE181" s="490"/>
      <c r="AF181" s="490"/>
      <c r="AG181" s="490"/>
      <c r="AH181" s="490"/>
      <c r="AI181" s="490"/>
      <c r="AJ181" s="495"/>
    </row>
    <row r="183" spans="1:26" ht="11.25">
      <c r="A183" s="965" t="s">
        <v>753</v>
      </c>
      <c r="B183" s="965"/>
      <c r="C183" s="965"/>
      <c r="D183" s="965"/>
      <c r="E183" s="965"/>
      <c r="F183" s="965"/>
      <c r="G183" s="965"/>
      <c r="H183" s="965"/>
      <c r="I183" s="965"/>
      <c r="J183" s="965"/>
      <c r="K183" s="965"/>
      <c r="L183" s="965"/>
      <c r="M183" s="965"/>
      <c r="N183" s="965"/>
      <c r="O183" s="965"/>
      <c r="P183" s="965"/>
      <c r="Q183" s="965"/>
      <c r="R183" s="965"/>
      <c r="S183" s="965"/>
      <c r="T183" s="965"/>
      <c r="U183" s="965"/>
      <c r="V183" s="965"/>
      <c r="W183" s="965"/>
      <c r="X183" s="467"/>
      <c r="Y183" s="467"/>
      <c r="Z183" s="467"/>
    </row>
    <row r="184" spans="1:36" ht="11.25">
      <c r="A184" s="510"/>
      <c r="B184" s="500"/>
      <c r="C184" s="500"/>
      <c r="D184" s="500"/>
      <c r="E184" s="500"/>
      <c r="F184" s="500"/>
      <c r="G184" s="500"/>
      <c r="H184" s="500"/>
      <c r="I184" s="500"/>
      <c r="J184" s="500"/>
      <c r="K184" s="500"/>
      <c r="L184" s="500"/>
      <c r="M184" s="500"/>
      <c r="N184" s="500"/>
      <c r="O184" s="500"/>
      <c r="P184" s="500"/>
      <c r="Q184" s="500"/>
      <c r="R184" s="500"/>
      <c r="S184" s="500"/>
      <c r="T184" s="500"/>
      <c r="U184" s="500"/>
      <c r="V184" s="494"/>
      <c r="W184" s="480"/>
      <c r="X184" s="467"/>
      <c r="Y184" s="966" t="s">
        <v>754</v>
      </c>
      <c r="Z184" s="966"/>
      <c r="AA184" s="966"/>
      <c r="AB184" s="966"/>
      <c r="AC184" s="966"/>
      <c r="AD184" s="966"/>
      <c r="AE184" s="966"/>
      <c r="AF184" s="896" t="s">
        <v>755</v>
      </c>
      <c r="AG184" s="896"/>
      <c r="AH184" s="896"/>
      <c r="AI184" s="896"/>
      <c r="AJ184" s="896"/>
    </row>
    <row r="185" spans="1:36" ht="11.25">
      <c r="A185" s="477"/>
      <c r="B185" s="898" t="s">
        <v>756</v>
      </c>
      <c r="C185" s="898"/>
      <c r="D185" s="898"/>
      <c r="E185" s="898"/>
      <c r="F185" s="898"/>
      <c r="G185" s="898"/>
      <c r="H185" s="511"/>
      <c r="I185" s="898" t="s">
        <v>757</v>
      </c>
      <c r="J185" s="898"/>
      <c r="K185" s="898"/>
      <c r="L185" s="898"/>
      <c r="M185" s="898"/>
      <c r="N185" s="898"/>
      <c r="O185" s="898"/>
      <c r="P185" s="511"/>
      <c r="Q185" s="511"/>
      <c r="R185" s="898" t="s">
        <v>758</v>
      </c>
      <c r="S185" s="898"/>
      <c r="T185" s="898"/>
      <c r="U185" s="898"/>
      <c r="V185" s="511"/>
      <c r="W185" s="468"/>
      <c r="X185" s="467"/>
      <c r="Y185" s="907"/>
      <c r="Z185" s="907"/>
      <c r="AA185" s="907"/>
      <c r="AB185" s="907"/>
      <c r="AC185" s="907"/>
      <c r="AD185" s="907"/>
      <c r="AE185" s="907"/>
      <c r="AF185" s="896"/>
      <c r="AG185" s="896"/>
      <c r="AH185" s="896"/>
      <c r="AI185" s="896"/>
      <c r="AJ185" s="896"/>
    </row>
    <row r="186" spans="1:39" ht="12.75">
      <c r="A186" s="508"/>
      <c r="B186" s="937" t="s">
        <v>759</v>
      </c>
      <c r="C186" s="937"/>
      <c r="D186" s="937"/>
      <c r="E186" s="956" t="s">
        <v>760</v>
      </c>
      <c r="F186" s="956"/>
      <c r="G186" s="956"/>
      <c r="H186" s="511"/>
      <c r="I186" s="499"/>
      <c r="J186" s="939" t="s">
        <v>761</v>
      </c>
      <c r="K186" s="939"/>
      <c r="L186" s="939"/>
      <c r="M186" s="939"/>
      <c r="N186" s="939"/>
      <c r="O186" s="501"/>
      <c r="P186" s="511"/>
      <c r="Q186" s="899" t="s">
        <v>701</v>
      </c>
      <c r="R186" s="899"/>
      <c r="S186" s="899" t="s">
        <v>693</v>
      </c>
      <c r="T186" s="899"/>
      <c r="U186" s="899" t="s">
        <v>702</v>
      </c>
      <c r="V186" s="899"/>
      <c r="W186" s="487"/>
      <c r="Y186" s="512">
        <v>11</v>
      </c>
      <c r="Z186" s="887" t="s">
        <v>762</v>
      </c>
      <c r="AA186" s="887"/>
      <c r="AB186" s="887"/>
      <c r="AC186" s="887"/>
      <c r="AD186" s="887"/>
      <c r="AE186" s="887"/>
      <c r="AF186" s="883">
        <f>AF116</f>
        <v>0</v>
      </c>
      <c r="AG186" s="883"/>
      <c r="AH186" s="883"/>
      <c r="AI186" s="883"/>
      <c r="AJ186" s="883"/>
      <c r="AK186" s="513"/>
      <c r="AL186" s="513"/>
      <c r="AM186" s="513"/>
    </row>
    <row r="187" spans="1:39" ht="12.75">
      <c r="A187" s="486"/>
      <c r="B187" s="938" t="s">
        <v>763</v>
      </c>
      <c r="C187" s="938"/>
      <c r="D187" s="938"/>
      <c r="E187" s="938" t="s">
        <v>764</v>
      </c>
      <c r="F187" s="938"/>
      <c r="G187" s="938"/>
      <c r="H187" s="511"/>
      <c r="I187" s="502"/>
      <c r="J187" s="900" t="s">
        <v>765</v>
      </c>
      <c r="K187" s="900"/>
      <c r="L187" s="900" t="s">
        <v>764</v>
      </c>
      <c r="M187" s="900"/>
      <c r="N187" s="900"/>
      <c r="O187" s="503"/>
      <c r="P187" s="511"/>
      <c r="Q187" s="899"/>
      <c r="R187" s="899"/>
      <c r="S187" s="899"/>
      <c r="T187" s="899"/>
      <c r="U187" s="899"/>
      <c r="V187" s="899"/>
      <c r="W187" s="487"/>
      <c r="Y187" s="512">
        <v>23</v>
      </c>
      <c r="Z187" s="887" t="s">
        <v>766</v>
      </c>
      <c r="AA187" s="887"/>
      <c r="AB187" s="887"/>
      <c r="AC187" s="887"/>
      <c r="AD187" s="887"/>
      <c r="AE187" s="887"/>
      <c r="AF187" s="876"/>
      <c r="AG187" s="876"/>
      <c r="AH187" s="876"/>
      <c r="AI187" s="876"/>
      <c r="AJ187" s="876"/>
      <c r="AK187" s="513"/>
      <c r="AL187" s="513"/>
      <c r="AM187" s="513"/>
    </row>
    <row r="188" spans="1:39" ht="12.75">
      <c r="A188" s="486"/>
      <c r="B188" s="482"/>
      <c r="C188" s="482"/>
      <c r="D188" s="482"/>
      <c r="E188" s="482"/>
      <c r="F188" s="482"/>
      <c r="G188" s="482"/>
      <c r="H188" s="514"/>
      <c r="I188" s="482"/>
      <c r="J188" s="482"/>
      <c r="K188" s="482"/>
      <c r="L188" s="482"/>
      <c r="M188" s="482"/>
      <c r="N188" s="482"/>
      <c r="O188" s="482"/>
      <c r="P188" s="515"/>
      <c r="Q188" s="482"/>
      <c r="R188" s="482"/>
      <c r="S188" s="482"/>
      <c r="T188" s="516"/>
      <c r="U188" s="516"/>
      <c r="V188" s="516"/>
      <c r="W188" s="508"/>
      <c r="Y188" s="512">
        <v>34</v>
      </c>
      <c r="Z188" s="887" t="s">
        <v>767</v>
      </c>
      <c r="AA188" s="887"/>
      <c r="AB188" s="887"/>
      <c r="AC188" s="887"/>
      <c r="AD188" s="887"/>
      <c r="AE188" s="887"/>
      <c r="AF188" s="876"/>
      <c r="AG188" s="876"/>
      <c r="AH188" s="876"/>
      <c r="AI188" s="876"/>
      <c r="AJ188" s="876"/>
      <c r="AK188" s="513"/>
      <c r="AL188" s="513"/>
      <c r="AM188" s="513"/>
    </row>
    <row r="189" spans="1:39" ht="12.75">
      <c r="A189" s="477"/>
      <c r="B189" s="885" t="s">
        <v>768</v>
      </c>
      <c r="C189" s="885"/>
      <c r="D189" s="885"/>
      <c r="E189" s="885"/>
      <c r="F189" s="885"/>
      <c r="G189" s="885"/>
      <c r="H189" s="885"/>
      <c r="I189" s="885"/>
      <c r="J189" s="885"/>
      <c r="K189" s="885"/>
      <c r="L189" s="885"/>
      <c r="M189" s="885"/>
      <c r="N189" s="885"/>
      <c r="O189" s="885"/>
      <c r="P189" s="885"/>
      <c r="Q189" s="885"/>
      <c r="R189" s="885"/>
      <c r="S189" s="885"/>
      <c r="T189" s="517"/>
      <c r="U189" s="517"/>
      <c r="V189" s="517"/>
      <c r="W189" s="518"/>
      <c r="X189" s="465"/>
      <c r="Y189" s="512">
        <v>45</v>
      </c>
      <c r="Z189" s="887" t="s">
        <v>769</v>
      </c>
      <c r="AA189" s="887"/>
      <c r="AB189" s="887"/>
      <c r="AC189" s="887"/>
      <c r="AD189" s="887"/>
      <c r="AE189" s="887"/>
      <c r="AF189" s="876"/>
      <c r="AG189" s="876"/>
      <c r="AH189" s="876"/>
      <c r="AI189" s="876"/>
      <c r="AJ189" s="876"/>
      <c r="AK189" s="513"/>
      <c r="AL189" s="513"/>
      <c r="AM189" s="513"/>
    </row>
    <row r="190" spans="1:39" ht="12.75">
      <c r="A190" s="477"/>
      <c r="B190" s="467"/>
      <c r="C190" s="467"/>
      <c r="D190" s="467"/>
      <c r="E190" s="467"/>
      <c r="F190" s="467"/>
      <c r="G190" s="467"/>
      <c r="H190" s="467"/>
      <c r="I190" s="467"/>
      <c r="J190" s="467"/>
      <c r="K190" s="467"/>
      <c r="L190" s="467"/>
      <c r="M190" s="467"/>
      <c r="N190" s="467"/>
      <c r="O190" s="467"/>
      <c r="P190" s="467"/>
      <c r="Q190" s="467"/>
      <c r="R190" s="467"/>
      <c r="S190" s="467"/>
      <c r="T190" s="467"/>
      <c r="U190" s="467"/>
      <c r="V190" s="467"/>
      <c r="W190" s="468"/>
      <c r="X190" s="467"/>
      <c r="Y190" s="512">
        <v>56</v>
      </c>
      <c r="Z190" s="887" t="s">
        <v>770</v>
      </c>
      <c r="AA190" s="887"/>
      <c r="AB190" s="887"/>
      <c r="AC190" s="887"/>
      <c r="AD190" s="887"/>
      <c r="AE190" s="887"/>
      <c r="AF190" s="876"/>
      <c r="AG190" s="876"/>
      <c r="AH190" s="876"/>
      <c r="AI190" s="876"/>
      <c r="AJ190" s="876"/>
      <c r="AK190" s="513"/>
      <c r="AL190" s="513"/>
      <c r="AM190" s="513"/>
    </row>
    <row r="191" spans="1:39" ht="12.75">
      <c r="A191" s="477"/>
      <c r="B191" s="467"/>
      <c r="C191" s="467"/>
      <c r="D191" s="467"/>
      <c r="E191" s="467"/>
      <c r="F191" s="467"/>
      <c r="G191" s="467"/>
      <c r="H191" s="467"/>
      <c r="I191" s="467"/>
      <c r="J191" s="467"/>
      <c r="K191" s="467"/>
      <c r="L191" s="467"/>
      <c r="M191" s="467"/>
      <c r="N191" s="467"/>
      <c r="O191" s="467"/>
      <c r="P191" s="467"/>
      <c r="Q191" s="467"/>
      <c r="R191" s="467"/>
      <c r="S191" s="467"/>
      <c r="T191" s="467"/>
      <c r="U191" s="467"/>
      <c r="V191" s="467"/>
      <c r="W191" s="468"/>
      <c r="X191" s="467"/>
      <c r="Y191" s="895">
        <v>67</v>
      </c>
      <c r="Z191" s="881" t="s">
        <v>771</v>
      </c>
      <c r="AA191" s="881"/>
      <c r="AB191" s="881"/>
      <c r="AC191" s="881"/>
      <c r="AD191" s="881"/>
      <c r="AE191" s="881"/>
      <c r="AF191" s="876"/>
      <c r="AG191" s="876"/>
      <c r="AH191" s="876"/>
      <c r="AI191" s="876"/>
      <c r="AJ191" s="876"/>
      <c r="AK191" s="513"/>
      <c r="AL191" s="513"/>
      <c r="AM191" s="513"/>
    </row>
    <row r="192" spans="1:39" ht="12.75">
      <c r="A192" s="477"/>
      <c r="B192" s="467"/>
      <c r="C192" s="897"/>
      <c r="D192" s="897"/>
      <c r="E192" s="897"/>
      <c r="F192" s="897"/>
      <c r="G192" s="897"/>
      <c r="H192" s="897"/>
      <c r="I192" s="897"/>
      <c r="J192" s="515"/>
      <c r="K192" s="515"/>
      <c r="L192" s="515"/>
      <c r="M192" s="515"/>
      <c r="N192" s="897"/>
      <c r="O192" s="897"/>
      <c r="P192" s="897"/>
      <c r="Q192" s="897"/>
      <c r="R192" s="897"/>
      <c r="S192" s="897"/>
      <c r="T192" s="897"/>
      <c r="U192" s="465"/>
      <c r="V192" s="465"/>
      <c r="W192" s="518"/>
      <c r="X192" s="465"/>
      <c r="Y192" s="895"/>
      <c r="Z192" s="882"/>
      <c r="AA192" s="882"/>
      <c r="AB192" s="882"/>
      <c r="AC192" s="882"/>
      <c r="AD192" s="882"/>
      <c r="AE192" s="882"/>
      <c r="AF192" s="876"/>
      <c r="AG192" s="876"/>
      <c r="AH192" s="876"/>
      <c r="AI192" s="876"/>
      <c r="AJ192" s="876"/>
      <c r="AK192" s="513"/>
      <c r="AL192" s="513"/>
      <c r="AM192" s="513"/>
    </row>
    <row r="193" spans="1:39" ht="12.75">
      <c r="A193" s="509"/>
      <c r="B193" s="491"/>
      <c r="C193" s="889" t="s">
        <v>772</v>
      </c>
      <c r="D193" s="889"/>
      <c r="E193" s="889"/>
      <c r="F193" s="889"/>
      <c r="G193" s="889"/>
      <c r="H193" s="889"/>
      <c r="I193" s="889"/>
      <c r="J193" s="491"/>
      <c r="K193" s="491"/>
      <c r="L193" s="491"/>
      <c r="M193" s="491"/>
      <c r="N193" s="889" t="s">
        <v>773</v>
      </c>
      <c r="O193" s="889"/>
      <c r="P193" s="889"/>
      <c r="Q193" s="889"/>
      <c r="R193" s="889"/>
      <c r="S193" s="889"/>
      <c r="T193" s="889"/>
      <c r="U193" s="491"/>
      <c r="V193" s="491"/>
      <c r="W193" s="519"/>
      <c r="X193" s="467"/>
      <c r="Y193" s="512">
        <v>71</v>
      </c>
      <c r="Z193" s="887" t="s">
        <v>774</v>
      </c>
      <c r="AA193" s="887"/>
      <c r="AB193" s="887"/>
      <c r="AC193" s="887"/>
      <c r="AD193" s="887"/>
      <c r="AE193" s="887"/>
      <c r="AF193" s="876"/>
      <c r="AG193" s="876"/>
      <c r="AH193" s="876"/>
      <c r="AI193" s="876"/>
      <c r="AJ193" s="876"/>
      <c r="AK193" s="513"/>
      <c r="AL193" s="513"/>
      <c r="AM193" s="513"/>
    </row>
    <row r="194" spans="25:39" ht="12.75">
      <c r="Y194" s="892" t="s">
        <v>775</v>
      </c>
      <c r="Z194" s="892"/>
      <c r="AA194" s="892"/>
      <c r="AB194" s="892"/>
      <c r="AC194" s="892"/>
      <c r="AD194" s="892"/>
      <c r="AE194" s="892"/>
      <c r="AF194" s="903">
        <f>SUM(AF186:AJ193)</f>
        <v>0</v>
      </c>
      <c r="AG194" s="904"/>
      <c r="AH194" s="904"/>
      <c r="AI194" s="904"/>
      <c r="AJ194" s="905"/>
      <c r="AK194" s="513"/>
      <c r="AL194" s="513"/>
      <c r="AM194" s="513"/>
    </row>
    <row r="195" spans="35:39" ht="11.25">
      <c r="AI195" s="520"/>
      <c r="AJ195" s="520"/>
      <c r="AK195" s="513"/>
      <c r="AL195" s="513"/>
      <c r="AM195" s="513"/>
    </row>
    <row r="196" spans="1:39" ht="11.25">
      <c r="A196" s="891" t="s">
        <v>776</v>
      </c>
      <c r="B196" s="892"/>
      <c r="C196" s="892"/>
      <c r="D196" s="892"/>
      <c r="E196" s="892"/>
      <c r="F196" s="892"/>
      <c r="G196" s="892"/>
      <c r="H196" s="892"/>
      <c r="I196" s="892"/>
      <c r="J196" s="892"/>
      <c r="K196" s="901"/>
      <c r="L196" s="901"/>
      <c r="M196" s="901"/>
      <c r="N196" s="901"/>
      <c r="O196" s="901"/>
      <c r="P196" s="901"/>
      <c r="Q196" s="901"/>
      <c r="R196" s="901"/>
      <c r="S196" s="901"/>
      <c r="T196" s="901"/>
      <c r="U196" s="901"/>
      <c r="V196" s="901"/>
      <c r="W196" s="901"/>
      <c r="X196" s="901"/>
      <c r="Y196" s="901"/>
      <c r="Z196" s="901"/>
      <c r="AA196" s="901"/>
      <c r="AB196" s="901"/>
      <c r="AC196" s="901"/>
      <c r="AD196" s="901"/>
      <c r="AE196" s="901"/>
      <c r="AF196" s="901"/>
      <c r="AG196" s="901"/>
      <c r="AH196" s="901"/>
      <c r="AI196" s="901"/>
      <c r="AJ196" s="902"/>
      <c r="AK196" s="521"/>
      <c r="AL196" s="521"/>
      <c r="AM196" s="521"/>
    </row>
    <row r="197" spans="1:39" ht="11.25">
      <c r="A197" s="893"/>
      <c r="B197" s="894"/>
      <c r="C197" s="894"/>
      <c r="D197" s="894"/>
      <c r="E197" s="894"/>
      <c r="F197" s="894"/>
      <c r="G197" s="894"/>
      <c r="H197" s="894"/>
      <c r="I197" s="894"/>
      <c r="J197" s="894"/>
      <c r="K197" s="901"/>
      <c r="L197" s="901"/>
      <c r="M197" s="901"/>
      <c r="N197" s="901"/>
      <c r="O197" s="901"/>
      <c r="P197" s="901"/>
      <c r="Q197" s="901"/>
      <c r="R197" s="901"/>
      <c r="S197" s="901"/>
      <c r="T197" s="901"/>
      <c r="U197" s="901"/>
      <c r="V197" s="901"/>
      <c r="W197" s="901"/>
      <c r="X197" s="901"/>
      <c r="Y197" s="901"/>
      <c r="Z197" s="901"/>
      <c r="AA197" s="901"/>
      <c r="AB197" s="901"/>
      <c r="AC197" s="901"/>
      <c r="AD197" s="901"/>
      <c r="AE197" s="901"/>
      <c r="AF197" s="901"/>
      <c r="AG197" s="901"/>
      <c r="AH197" s="901"/>
      <c r="AI197" s="901"/>
      <c r="AJ197" s="902"/>
      <c r="AK197" s="521"/>
      <c r="AL197" s="521"/>
      <c r="AM197" s="521"/>
    </row>
    <row r="198" spans="1:39" ht="11.25">
      <c r="A198" s="493"/>
      <c r="B198" s="493"/>
      <c r="C198" s="493"/>
      <c r="D198" s="493"/>
      <c r="E198" s="493"/>
      <c r="F198" s="493"/>
      <c r="G198" s="493"/>
      <c r="H198" s="493"/>
      <c r="M198" s="465"/>
      <c r="N198" s="465"/>
      <c r="O198" s="465"/>
      <c r="P198" s="465"/>
      <c r="Q198" s="465"/>
      <c r="R198" s="465"/>
      <c r="S198" s="465"/>
      <c r="T198" s="465"/>
      <c r="U198" s="465"/>
      <c r="V198" s="465"/>
      <c r="W198" s="465"/>
      <c r="X198" s="465"/>
      <c r="Y198" s="465"/>
      <c r="Z198" s="465"/>
      <c r="AA198" s="465"/>
      <c r="AB198" s="465"/>
      <c r="AC198" s="465"/>
      <c r="AD198" s="465"/>
      <c r="AE198" s="465"/>
      <c r="AF198" s="465"/>
      <c r="AG198" s="465"/>
      <c r="AH198" s="465"/>
      <c r="AI198" s="465"/>
      <c r="AJ198" s="465"/>
      <c r="AK198" s="465"/>
      <c r="AL198" s="465"/>
      <c r="AM198" s="465"/>
    </row>
    <row r="199" spans="1:24" ht="11.25">
      <c r="A199" s="522" t="s">
        <v>793</v>
      </c>
      <c r="B199" s="490"/>
      <c r="C199" s="490"/>
      <c r="D199" s="490"/>
      <c r="E199" s="490"/>
      <c r="F199" s="490"/>
      <c r="G199" s="490"/>
      <c r="H199" s="490"/>
      <c r="I199" s="490"/>
      <c r="J199" s="490"/>
      <c r="K199" s="490"/>
      <c r="L199" s="490"/>
      <c r="M199" s="490"/>
      <c r="N199" s="490"/>
      <c r="O199" s="490"/>
      <c r="P199" s="490"/>
      <c r="Q199" s="490"/>
      <c r="R199" s="490"/>
      <c r="S199" s="490"/>
      <c r="T199" s="490"/>
      <c r="U199" s="490"/>
      <c r="V199" s="490"/>
      <c r="W199" s="490"/>
      <c r="X199" s="490"/>
    </row>
    <row r="200" spans="1:39" ht="11.25">
      <c r="A200" s="464" t="s">
        <v>777</v>
      </c>
      <c r="AH200" s="465"/>
      <c r="AI200" s="465"/>
      <c r="AJ200" s="465"/>
      <c r="AK200" s="465"/>
      <c r="AL200" s="465"/>
      <c r="AM200" s="465"/>
    </row>
    <row r="201" spans="34:39" ht="11.25">
      <c r="AH201" s="465"/>
      <c r="AI201" s="465"/>
      <c r="AJ201" s="465"/>
      <c r="AK201" s="465"/>
      <c r="AL201" s="465"/>
      <c r="AM201" s="465"/>
    </row>
    <row r="202" spans="2:39" ht="12.75">
      <c r="B202" s="492"/>
      <c r="C202" s="914" t="s">
        <v>778</v>
      </c>
      <c r="D202" s="914"/>
      <c r="E202" s="914"/>
      <c r="F202" s="914"/>
      <c r="G202" s="504"/>
      <c r="R202" s="492"/>
      <c r="S202" s="467" t="s">
        <v>779</v>
      </c>
      <c r="T202" s="467"/>
      <c r="U202" s="467"/>
      <c r="V202" s="467"/>
      <c r="W202" s="480"/>
      <c r="Z202" s="897"/>
      <c r="AA202" s="897"/>
      <c r="AB202" s="897"/>
      <c r="AC202" s="897"/>
      <c r="AD202" s="897"/>
      <c r="AE202" s="897"/>
      <c r="AF202" s="897"/>
      <c r="AG202" s="897"/>
      <c r="AH202" s="897"/>
      <c r="AI202" s="465"/>
      <c r="AJ202" s="465"/>
      <c r="AK202" s="465"/>
      <c r="AL202" s="465"/>
      <c r="AM202" s="465"/>
    </row>
    <row r="203" spans="2:36" ht="11.25">
      <c r="B203" s="489"/>
      <c r="C203" s="915"/>
      <c r="D203" s="915"/>
      <c r="E203" s="915"/>
      <c r="F203" s="915"/>
      <c r="G203" s="495"/>
      <c r="R203" s="899" t="s">
        <v>701</v>
      </c>
      <c r="S203" s="899"/>
      <c r="T203" s="899" t="s">
        <v>693</v>
      </c>
      <c r="U203" s="899"/>
      <c r="V203" s="899" t="s">
        <v>702</v>
      </c>
      <c r="W203" s="899"/>
      <c r="X203" s="467"/>
      <c r="Z203" s="886" t="s">
        <v>780</v>
      </c>
      <c r="AA203" s="886"/>
      <c r="AB203" s="886"/>
      <c r="AC203" s="886"/>
      <c r="AD203" s="886"/>
      <c r="AE203" s="886"/>
      <c r="AF203" s="886"/>
      <c r="AG203" s="886"/>
      <c r="AH203" s="886"/>
      <c r="AI203" s="886"/>
      <c r="AJ203" s="886"/>
    </row>
    <row r="204" spans="2:39" ht="12.75">
      <c r="B204" s="523"/>
      <c r="C204" s="523"/>
      <c r="D204" s="523"/>
      <c r="E204" s="523"/>
      <c r="F204" s="523"/>
      <c r="G204" s="523"/>
      <c r="R204" s="482"/>
      <c r="S204" s="482"/>
      <c r="T204" s="482"/>
      <c r="U204" s="482"/>
      <c r="V204" s="482"/>
      <c r="W204" s="482"/>
      <c r="X204" s="524"/>
      <c r="Z204" s="474"/>
      <c r="AA204" s="474"/>
      <c r="AB204" s="474"/>
      <c r="AC204" s="474"/>
      <c r="AD204" s="474"/>
      <c r="AE204" s="474"/>
      <c r="AF204" s="474"/>
      <c r="AG204" s="474"/>
      <c r="AH204" s="474"/>
      <c r="AI204" s="474"/>
      <c r="AJ204" s="474"/>
      <c r="AL204" s="465"/>
      <c r="AM204" s="465"/>
    </row>
    <row r="206" spans="1:33" ht="12.75">
      <c r="A206" s="912"/>
      <c r="B206" s="913"/>
      <c r="C206" s="486" t="s">
        <v>781</v>
      </c>
      <c r="F206" s="912"/>
      <c r="G206" s="913"/>
      <c r="H206" s="486" t="s">
        <v>782</v>
      </c>
      <c r="P206" s="912"/>
      <c r="Q206" s="913"/>
      <c r="S206" s="522"/>
      <c r="T206" s="522"/>
      <c r="U206" s="490"/>
      <c r="V206" s="522"/>
      <c r="W206" s="522"/>
      <c r="X206" s="522"/>
      <c r="Y206" s="465"/>
      <c r="Z206" s="464" t="s">
        <v>783</v>
      </c>
      <c r="AB206" s="525"/>
      <c r="AC206" s="525"/>
      <c r="AD206" s="525"/>
      <c r="AE206" s="525"/>
      <c r="AG206" s="464" t="s">
        <v>784</v>
      </c>
    </row>
    <row r="207" spans="1:37" ht="11.25">
      <c r="A207" s="465"/>
      <c r="B207" s="465"/>
      <c r="C207" s="467"/>
      <c r="D207" s="467"/>
      <c r="E207" s="467"/>
      <c r="F207" s="465"/>
      <c r="G207" s="465"/>
      <c r="H207" s="467"/>
      <c r="I207" s="467"/>
      <c r="J207" s="467"/>
      <c r="K207" s="467"/>
      <c r="L207" s="467"/>
      <c r="M207" s="467"/>
      <c r="N207" s="467"/>
      <c r="O207" s="467"/>
      <c r="P207" s="465"/>
      <c r="Q207" s="465"/>
      <c r="R207" s="467"/>
      <c r="S207" s="465"/>
      <c r="T207" s="465"/>
      <c r="U207" s="467"/>
      <c r="V207" s="465"/>
      <c r="W207" s="465"/>
      <c r="X207" s="465"/>
      <c r="Y207" s="465"/>
      <c r="Z207" s="467"/>
      <c r="AA207" s="465"/>
      <c r="AB207" s="465"/>
      <c r="AC207" s="465"/>
      <c r="AD207" s="467"/>
      <c r="AE207" s="467"/>
      <c r="AF207" s="467"/>
      <c r="AG207" s="467"/>
      <c r="AH207" s="467"/>
      <c r="AI207" s="467"/>
      <c r="AJ207" s="467"/>
      <c r="AK207" s="467"/>
    </row>
    <row r="210" spans="1:36" ht="13.5" customHeight="1">
      <c r="A210" s="940" t="s">
        <v>683</v>
      </c>
      <c r="B210" s="940"/>
      <c r="C210" s="940"/>
      <c r="D210" s="940"/>
      <c r="E210" s="940"/>
      <c r="F210" s="940"/>
      <c r="G210" s="940"/>
      <c r="H210" s="940"/>
      <c r="I210" s="940"/>
      <c r="J210" s="949" t="s">
        <v>791</v>
      </c>
      <c r="K210" s="949"/>
      <c r="L210" s="949"/>
      <c r="M210" s="949"/>
      <c r="N210" s="949"/>
      <c r="O210" s="949"/>
      <c r="P210" s="949"/>
      <c r="Q210" s="949"/>
      <c r="R210" s="949"/>
      <c r="S210" s="949"/>
      <c r="T210" s="949"/>
      <c r="U210" s="949"/>
      <c r="V210" s="949"/>
      <c r="W210" s="949"/>
      <c r="AB210" s="890" t="s">
        <v>684</v>
      </c>
      <c r="AC210" s="890"/>
      <c r="AD210" s="890"/>
      <c r="AE210" s="890"/>
      <c r="AF210" s="890"/>
      <c r="AG210" s="890"/>
      <c r="AH210" s="890"/>
      <c r="AI210" s="465"/>
      <c r="AJ210" s="466" t="s">
        <v>789</v>
      </c>
    </row>
    <row r="211" spans="1:23" ht="13.5" customHeight="1">
      <c r="A211" s="940"/>
      <c r="B211" s="940"/>
      <c r="C211" s="940"/>
      <c r="D211" s="940"/>
      <c r="E211" s="940"/>
      <c r="F211" s="940"/>
      <c r="G211" s="940"/>
      <c r="H211" s="940"/>
      <c r="I211" s="940"/>
      <c r="J211" s="949"/>
      <c r="K211" s="949"/>
      <c r="L211" s="949"/>
      <c r="M211" s="949"/>
      <c r="N211" s="949"/>
      <c r="O211" s="949"/>
      <c r="P211" s="949"/>
      <c r="Q211" s="949"/>
      <c r="R211" s="949"/>
      <c r="S211" s="949"/>
      <c r="T211" s="949"/>
      <c r="U211" s="949"/>
      <c r="V211" s="949"/>
      <c r="W211" s="949"/>
    </row>
    <row r="212" spans="1:23" ht="13.5" customHeight="1">
      <c r="A212" s="467"/>
      <c r="B212" s="467"/>
      <c r="C212" s="467"/>
      <c r="D212" s="467"/>
      <c r="E212" s="467"/>
      <c r="F212" s="467"/>
      <c r="G212" s="467"/>
      <c r="H212" s="467"/>
      <c r="I212" s="467"/>
      <c r="J212" s="949"/>
      <c r="K212" s="949"/>
      <c r="L212" s="949"/>
      <c r="M212" s="949"/>
      <c r="N212" s="949"/>
      <c r="O212" s="949"/>
      <c r="P212" s="949"/>
      <c r="Q212" s="949"/>
      <c r="R212" s="949"/>
      <c r="S212" s="949"/>
      <c r="T212" s="949"/>
      <c r="U212" s="949"/>
      <c r="V212" s="949"/>
      <c r="W212" s="949"/>
    </row>
    <row r="213" spans="9:36" ht="13.5" customHeight="1">
      <c r="I213" s="465"/>
      <c r="J213" s="465"/>
      <c r="K213" s="465"/>
      <c r="L213" s="465"/>
      <c r="M213" s="465"/>
      <c r="N213" s="465"/>
      <c r="O213" s="465"/>
      <c r="P213" s="465"/>
      <c r="Q213" s="465"/>
      <c r="R213" s="465"/>
      <c r="S213" s="465"/>
      <c r="T213" s="465"/>
      <c r="U213" s="465"/>
      <c r="V213" s="465"/>
      <c r="X213" s="468"/>
      <c r="Y213" s="871" t="s">
        <v>790</v>
      </c>
      <c r="Z213" s="889"/>
      <c r="AA213" s="889"/>
      <c r="AB213" s="889"/>
      <c r="AC213" s="889"/>
      <c r="AD213" s="889"/>
      <c r="AE213" s="889"/>
      <c r="AF213" s="889"/>
      <c r="AG213" s="889"/>
      <c r="AH213" s="889"/>
      <c r="AI213" s="889"/>
      <c r="AJ213" s="872"/>
    </row>
    <row r="214" spans="15:37" ht="13.5" customHeight="1">
      <c r="O214" s="469"/>
      <c r="P214" s="469"/>
      <c r="Q214" s="469"/>
      <c r="R214" s="469"/>
      <c r="S214" s="469"/>
      <c r="V214" s="979" t="s">
        <v>687</v>
      </c>
      <c r="W214" s="979"/>
      <c r="X214" s="979"/>
      <c r="AB214" s="467"/>
      <c r="AC214" s="467"/>
      <c r="AD214" s="467"/>
      <c r="AE214" s="467"/>
      <c r="AF214" s="467"/>
      <c r="AG214" s="467"/>
      <c r="AH214" s="467"/>
      <c r="AI214" s="467"/>
      <c r="AJ214" s="467"/>
      <c r="AK214" s="467"/>
    </row>
    <row r="215" spans="1:37" ht="13.5" customHeight="1">
      <c r="A215" s="929" t="s">
        <v>688</v>
      </c>
      <c r="B215" s="930"/>
      <c r="C215" s="930"/>
      <c r="D215" s="472" t="str">
        <f>D6</f>
        <v>.</v>
      </c>
      <c r="F215" s="961" t="s">
        <v>689</v>
      </c>
      <c r="G215" s="962"/>
      <c r="H215" s="962"/>
      <c r="I215" s="962"/>
      <c r="J215" s="962"/>
      <c r="K215" s="962"/>
      <c r="L215" s="962"/>
      <c r="M215" s="962"/>
      <c r="N215" s="962"/>
      <c r="O215" s="962"/>
      <c r="P215" s="962"/>
      <c r="Q215" s="962"/>
      <c r="R215" s="962"/>
      <c r="S215" s="962"/>
      <c r="T215" s="963"/>
      <c r="U215" s="473"/>
      <c r="V215" s="980"/>
      <c r="W215" s="980"/>
      <c r="X215" s="980"/>
      <c r="Z215" s="888" t="s">
        <v>690</v>
      </c>
      <c r="AA215" s="888"/>
      <c r="AB215" s="888"/>
      <c r="AC215" s="888"/>
      <c r="AD215" s="473"/>
      <c r="AK215" s="467"/>
    </row>
    <row r="216" spans="1:39" ht="13.5" customHeight="1">
      <c r="A216" s="929" t="s">
        <v>691</v>
      </c>
      <c r="B216" s="930"/>
      <c r="C216" s="930"/>
      <c r="D216" s="472">
        <f>D7</f>
        <v>0</v>
      </c>
      <c r="F216" s="964" t="s">
        <v>692</v>
      </c>
      <c r="G216" s="964"/>
      <c r="H216" s="964"/>
      <c r="I216" s="964"/>
      <c r="J216" s="964"/>
      <c r="K216" s="964"/>
      <c r="L216" s="964"/>
      <c r="M216" s="964"/>
      <c r="N216" s="964"/>
      <c r="O216" s="964"/>
      <c r="P216" s="964"/>
      <c r="Q216" s="964"/>
      <c r="R216" s="964"/>
      <c r="S216" s="964"/>
      <c r="T216" s="964"/>
      <c r="U216" s="474"/>
      <c r="V216" s="871" t="s">
        <v>693</v>
      </c>
      <c r="W216" s="889"/>
      <c r="X216" s="872"/>
      <c r="Y216" s="531" t="str">
        <f>IF(AI221=5,"ü"," ")</f>
        <v> </v>
      </c>
      <c r="Z216" s="475" t="s">
        <v>694</v>
      </c>
      <c r="AA216" s="470" t="s">
        <v>695</v>
      </c>
      <c r="AB216" s="471"/>
      <c r="AC216" s="476"/>
      <c r="AD216" s="477"/>
      <c r="AE216" s="871" t="s">
        <v>613</v>
      </c>
      <c r="AF216" s="889"/>
      <c r="AG216" s="889"/>
      <c r="AH216" s="889"/>
      <c r="AI216" s="889"/>
      <c r="AJ216" s="872"/>
      <c r="AM216" s="467"/>
    </row>
    <row r="217" spans="3:36" ht="13.5" customHeight="1">
      <c r="C217" s="469"/>
      <c r="D217" s="469"/>
      <c r="E217" s="478"/>
      <c r="F217" s="479" t="s">
        <v>696</v>
      </c>
      <c r="G217" s="479"/>
      <c r="H217" s="479"/>
      <c r="I217" s="906" t="s">
        <v>697</v>
      </c>
      <c r="J217" s="906"/>
      <c r="K217" s="906"/>
      <c r="L217" s="906"/>
      <c r="M217" s="906"/>
      <c r="N217" s="906"/>
      <c r="O217" s="899" t="s">
        <v>698</v>
      </c>
      <c r="P217" s="899"/>
      <c r="Q217" s="899"/>
      <c r="R217" s="899"/>
      <c r="S217" s="899"/>
      <c r="T217" s="899"/>
      <c r="U217" s="467"/>
      <c r="V217" s="480"/>
      <c r="W217" s="481"/>
      <c r="X217" s="467"/>
      <c r="Z217" s="475" t="s">
        <v>699</v>
      </c>
      <c r="AA217" s="470" t="s">
        <v>700</v>
      </c>
      <c r="AB217" s="471"/>
      <c r="AC217" s="471"/>
      <c r="AD217" s="477"/>
      <c r="AE217" s="871" t="s">
        <v>701</v>
      </c>
      <c r="AF217" s="872"/>
      <c r="AG217" s="871" t="s">
        <v>693</v>
      </c>
      <c r="AH217" s="872"/>
      <c r="AI217" s="871" t="s">
        <v>702</v>
      </c>
      <c r="AJ217" s="872"/>
    </row>
    <row r="218" spans="1:39" ht="13.5" customHeight="1">
      <c r="A218" s="469"/>
      <c r="B218" s="469"/>
      <c r="C218" s="469"/>
      <c r="D218" s="469"/>
      <c r="E218" s="478"/>
      <c r="F218" s="479" t="s">
        <v>703</v>
      </c>
      <c r="G218" s="479"/>
      <c r="H218" s="479"/>
      <c r="I218" s="906" t="s">
        <v>704</v>
      </c>
      <c r="J218" s="906"/>
      <c r="K218" s="906"/>
      <c r="L218" s="906"/>
      <c r="M218" s="906"/>
      <c r="N218" s="906"/>
      <c r="O218" s="899"/>
      <c r="P218" s="899"/>
      <c r="Q218" s="899"/>
      <c r="R218" s="899"/>
      <c r="S218" s="899"/>
      <c r="T218" s="899"/>
      <c r="U218" s="473"/>
      <c r="V218" s="473"/>
      <c r="W218" s="473"/>
      <c r="X218" s="473"/>
      <c r="Y218" s="467"/>
      <c r="Z218" s="475" t="s">
        <v>705</v>
      </c>
      <c r="AA218" s="871"/>
      <c r="AB218" s="889"/>
      <c r="AC218" s="872"/>
      <c r="AD218" s="477"/>
      <c r="AE218" s="526">
        <f aca="true" t="shared" si="2" ref="AE218:AJ218">AE148</f>
        <v>0</v>
      </c>
      <c r="AF218" s="526">
        <f t="shared" si="2"/>
        <v>0</v>
      </c>
      <c r="AG218" s="526">
        <f t="shared" si="2"/>
        <v>0</v>
      </c>
      <c r="AH218" s="526">
        <f t="shared" si="2"/>
        <v>0</v>
      </c>
      <c r="AI218" s="526" t="str">
        <f t="shared" si="2"/>
        <v>0</v>
      </c>
      <c r="AJ218" s="526" t="str">
        <f t="shared" si="2"/>
        <v>5</v>
      </c>
      <c r="AM218" s="483"/>
    </row>
    <row r="219" spans="6:21" ht="13.5" customHeight="1">
      <c r="F219" s="479" t="s">
        <v>706</v>
      </c>
      <c r="G219" s="479"/>
      <c r="H219" s="528"/>
      <c r="I219" s="871" t="s">
        <v>707</v>
      </c>
      <c r="J219" s="889"/>
      <c r="K219" s="889"/>
      <c r="L219" s="889"/>
      <c r="M219" s="530" t="str">
        <f>B246</f>
        <v> </v>
      </c>
      <c r="N219" s="871" t="s">
        <v>83</v>
      </c>
      <c r="O219" s="889"/>
      <c r="P219" s="529" t="str">
        <f>B248</f>
        <v> </v>
      </c>
      <c r="Q219" s="889" t="s">
        <v>708</v>
      </c>
      <c r="R219" s="872"/>
      <c r="S219" s="899" t="s">
        <v>709</v>
      </c>
      <c r="T219" s="899"/>
      <c r="U219" s="467"/>
    </row>
    <row r="220" spans="6:37" ht="13.5" customHeight="1">
      <c r="F220" s="479" t="s">
        <v>710</v>
      </c>
      <c r="G220" s="479"/>
      <c r="H220" s="479"/>
      <c r="I220" s="906" t="s">
        <v>711</v>
      </c>
      <c r="J220" s="906"/>
      <c r="K220" s="906"/>
      <c r="L220" s="906"/>
      <c r="M220" s="906"/>
      <c r="N220" s="906"/>
      <c r="O220" s="906"/>
      <c r="P220" s="906"/>
      <c r="Q220" s="906"/>
      <c r="R220" s="906"/>
      <c r="S220" s="906"/>
      <c r="T220" s="906"/>
      <c r="U220" s="467"/>
      <c r="V220" s="467" t="s">
        <v>712</v>
      </c>
      <c r="W220" s="467"/>
      <c r="X220" s="473"/>
      <c r="Y220" s="473"/>
      <c r="AE220" s="934" t="s">
        <v>69</v>
      </c>
      <c r="AF220" s="935"/>
      <c r="AG220" s="935"/>
      <c r="AH220" s="935"/>
      <c r="AI220" s="935"/>
      <c r="AJ220" s="936"/>
      <c r="AK220" s="469"/>
    </row>
    <row r="221" spans="6:37" ht="13.5" customHeight="1">
      <c r="F221" s="479" t="s">
        <v>713</v>
      </c>
      <c r="G221" s="479"/>
      <c r="H221" s="479"/>
      <c r="I221" s="906" t="s">
        <v>714</v>
      </c>
      <c r="J221" s="906"/>
      <c r="K221" s="906"/>
      <c r="L221" s="906"/>
      <c r="M221" s="906"/>
      <c r="N221" s="906"/>
      <c r="O221" s="906"/>
      <c r="P221" s="906"/>
      <c r="Q221" s="906"/>
      <c r="R221" s="906"/>
      <c r="S221" s="906"/>
      <c r="T221" s="906"/>
      <c r="U221" s="467"/>
      <c r="V221" s="467" t="s">
        <v>715</v>
      </c>
      <c r="W221" s="467"/>
      <c r="X221" s="467"/>
      <c r="Y221" s="473"/>
      <c r="Z221" s="467"/>
      <c r="AE221" s="908" t="s">
        <v>716</v>
      </c>
      <c r="AF221" s="909"/>
      <c r="AG221" s="909"/>
      <c r="AH221" s="909"/>
      <c r="AI221" s="877">
        <f>AI151</f>
        <v>6</v>
      </c>
      <c r="AJ221" s="878"/>
      <c r="AK221" s="465"/>
    </row>
    <row r="222" spans="6:36" ht="13.5" customHeight="1">
      <c r="F222" s="479" t="s">
        <v>717</v>
      </c>
      <c r="G222" s="479"/>
      <c r="H222" s="479"/>
      <c r="I222" s="906" t="s">
        <v>718</v>
      </c>
      <c r="J222" s="906"/>
      <c r="K222" s="906"/>
      <c r="L222" s="906"/>
      <c r="M222" s="906"/>
      <c r="N222" s="906"/>
      <c r="O222" s="906"/>
      <c r="P222" s="906"/>
      <c r="Q222" s="906"/>
      <c r="R222" s="906"/>
      <c r="S222" s="906"/>
      <c r="T222" s="906"/>
      <c r="U222" s="467"/>
      <c r="V222" s="467"/>
      <c r="W222" s="467"/>
      <c r="X222" s="467"/>
      <c r="AE222" s="910"/>
      <c r="AF222" s="911"/>
      <c r="AG222" s="911"/>
      <c r="AH222" s="911"/>
      <c r="AI222" s="879"/>
      <c r="AJ222" s="880"/>
    </row>
    <row r="223" spans="6:24" ht="13.5" customHeight="1">
      <c r="F223" s="479" t="s">
        <v>719</v>
      </c>
      <c r="G223" s="479"/>
      <c r="H223" s="479"/>
      <c r="I223" s="974" t="s">
        <v>720</v>
      </c>
      <c r="J223" s="974"/>
      <c r="K223" s="974"/>
      <c r="L223" s="974"/>
      <c r="M223" s="974"/>
      <c r="N223" s="974"/>
      <c r="O223" s="974"/>
      <c r="P223" s="974"/>
      <c r="Q223" s="974"/>
      <c r="R223" s="974"/>
      <c r="S223" s="974"/>
      <c r="T223" s="974"/>
      <c r="U223" s="473"/>
      <c r="V223" s="473"/>
      <c r="W223" s="473"/>
      <c r="X223" s="469"/>
    </row>
    <row r="224" spans="6:24" ht="13.5" customHeight="1">
      <c r="F224" s="479" t="s">
        <v>721</v>
      </c>
      <c r="G224" s="479"/>
      <c r="H224" s="479"/>
      <c r="I224" s="906" t="s">
        <v>722</v>
      </c>
      <c r="J224" s="906"/>
      <c r="K224" s="906"/>
      <c r="L224" s="906"/>
      <c r="M224" s="906"/>
      <c r="N224" s="906"/>
      <c r="O224" s="906"/>
      <c r="P224" s="906"/>
      <c r="Q224" s="906"/>
      <c r="R224" s="906"/>
      <c r="S224" s="906"/>
      <c r="T224" s="906"/>
      <c r="U224" s="467"/>
      <c r="V224" s="467"/>
      <c r="W224" s="467"/>
      <c r="X224" s="467"/>
    </row>
    <row r="225" ht="13.5" customHeight="1"/>
    <row r="226" spans="1:36" ht="13.5" customHeight="1">
      <c r="A226" s="464" t="s">
        <v>723</v>
      </c>
      <c r="S226" s="907" t="s">
        <v>724</v>
      </c>
      <c r="T226" s="907"/>
      <c r="U226" s="907"/>
      <c r="V226" s="907"/>
      <c r="W226" s="907"/>
      <c r="X226" s="907"/>
      <c r="Y226" s="907"/>
      <c r="Z226" s="907"/>
      <c r="AA226" s="907"/>
      <c r="AB226" s="907"/>
      <c r="AC226" s="907"/>
      <c r="AD226" s="907"/>
      <c r="AE226" s="907"/>
      <c r="AH226" s="884" t="s">
        <v>725</v>
      </c>
      <c r="AI226" s="884"/>
      <c r="AJ226" s="884"/>
    </row>
    <row r="227" spans="1:36" ht="13.5" customHeight="1">
      <c r="A227" s="919" t="s">
        <v>726</v>
      </c>
      <c r="B227" s="887"/>
      <c r="C227" s="887"/>
      <c r="D227" s="887"/>
      <c r="E227" s="887"/>
      <c r="F227" s="887"/>
      <c r="G227" s="887"/>
      <c r="H227" s="887"/>
      <c r="I227" s="887"/>
      <c r="J227" s="887"/>
      <c r="K227" s="932"/>
      <c r="L227" s="933"/>
      <c r="M227" s="929" t="s">
        <v>613</v>
      </c>
      <c r="N227" s="930"/>
      <c r="O227" s="950"/>
      <c r="P227" s="950"/>
      <c r="Q227" s="951"/>
      <c r="S227" s="485"/>
      <c r="T227" s="485"/>
      <c r="U227" s="485"/>
      <c r="V227" s="485"/>
      <c r="W227" s="485"/>
      <c r="X227" s="485"/>
      <c r="Y227" s="873" t="str">
        <f>Y18</f>
        <v>.</v>
      </c>
      <c r="Z227" s="874"/>
      <c r="AA227" s="874"/>
      <c r="AB227" s="874"/>
      <c r="AC227" s="874"/>
      <c r="AD227" s="874"/>
      <c r="AE227" s="875"/>
      <c r="AF227" s="486"/>
      <c r="AG227" s="487"/>
      <c r="AH227" s="484"/>
      <c r="AI227" s="464" t="s">
        <v>727</v>
      </c>
      <c r="AJ227" s="488"/>
    </row>
    <row r="228" spans="1:35" ht="13.5" customHeight="1">
      <c r="A228" s="893" t="s">
        <v>728</v>
      </c>
      <c r="B228" s="894"/>
      <c r="C228" s="894"/>
      <c r="D228" s="916"/>
      <c r="E228" s="917"/>
      <c r="F228" s="917"/>
      <c r="G228" s="917"/>
      <c r="H228" s="918"/>
      <c r="I228" s="919" t="s">
        <v>729</v>
      </c>
      <c r="J228" s="887"/>
      <c r="K228" s="887"/>
      <c r="L228" s="887"/>
      <c r="M228" s="916"/>
      <c r="N228" s="916"/>
      <c r="O228" s="916"/>
      <c r="P228" s="916"/>
      <c r="Q228" s="931"/>
      <c r="S228" s="924" t="s">
        <v>730</v>
      </c>
      <c r="T228" s="925"/>
      <c r="U228" s="925"/>
      <c r="V228" s="925"/>
      <c r="W228" s="925"/>
      <c r="X228" s="925"/>
      <c r="Y228" s="925"/>
      <c r="Z228" s="925"/>
      <c r="AA228" s="925"/>
      <c r="AB228" s="925"/>
      <c r="AC228" s="925"/>
      <c r="AD228" s="925"/>
      <c r="AE228" s="925"/>
      <c r="AF228" s="926"/>
      <c r="AG228" s="469"/>
      <c r="AH228" s="487"/>
      <c r="AI228" s="482"/>
    </row>
    <row r="229" spans="5:39" ht="13.5" customHeight="1">
      <c r="E229" s="483"/>
      <c r="F229" s="483"/>
      <c r="G229" s="483"/>
      <c r="H229" s="483"/>
      <c r="I229" s="483"/>
      <c r="J229" s="483"/>
      <c r="K229" s="483"/>
      <c r="L229" s="483"/>
      <c r="P229" s="483"/>
      <c r="Q229" s="483"/>
      <c r="R229" s="483"/>
      <c r="S229" s="926"/>
      <c r="T229" s="926"/>
      <c r="U229" s="926"/>
      <c r="V229" s="926"/>
      <c r="W229" s="926"/>
      <c r="X229" s="926"/>
      <c r="Y229" s="926"/>
      <c r="Z229" s="926"/>
      <c r="AA229" s="926"/>
      <c r="AB229" s="926"/>
      <c r="AC229" s="926"/>
      <c r="AD229" s="926"/>
      <c r="AE229" s="926"/>
      <c r="AF229" s="926"/>
      <c r="AG229" s="469"/>
      <c r="AH229" s="469"/>
      <c r="AI229" s="469"/>
      <c r="AJ229" s="469"/>
      <c r="AK229" s="469"/>
      <c r="AL229" s="469"/>
      <c r="AM229" s="469"/>
    </row>
    <row r="230" spans="1:38" ht="13.5" customHeight="1">
      <c r="A230" s="465" t="s">
        <v>731</v>
      </c>
      <c r="Z230" s="491"/>
      <c r="AA230" s="491"/>
      <c r="AB230" s="491"/>
      <c r="AC230" s="491"/>
      <c r="AD230" s="491"/>
      <c r="AE230" s="491"/>
      <c r="AF230" s="491"/>
      <c r="AG230" s="491"/>
      <c r="AH230" s="491"/>
      <c r="AI230" s="491"/>
      <c r="AJ230" s="491"/>
      <c r="AK230" s="467"/>
      <c r="AL230" s="467"/>
    </row>
    <row r="231" spans="1:36" ht="13.5" customHeight="1">
      <c r="A231" s="927" t="s">
        <v>732</v>
      </c>
      <c r="B231" s="881"/>
      <c r="C231" s="881"/>
      <c r="D231" s="881"/>
      <c r="E231" s="881"/>
      <c r="F231" s="881"/>
      <c r="G231" s="881"/>
      <c r="H231" s="881"/>
      <c r="I231" s="920" t="str">
        <f>I22</f>
        <v>  c/o  </v>
      </c>
      <c r="J231" s="920"/>
      <c r="K231" s="920"/>
      <c r="L231" s="920"/>
      <c r="M231" s="920"/>
      <c r="N231" s="920"/>
      <c r="O231" s="920"/>
      <c r="P231" s="920"/>
      <c r="Q231" s="920"/>
      <c r="R231" s="920"/>
      <c r="S231" s="920"/>
      <c r="T231" s="920"/>
      <c r="U231" s="920"/>
      <c r="V231" s="920"/>
      <c r="W231" s="920"/>
      <c r="X231" s="920"/>
      <c r="Y231" s="920"/>
      <c r="Z231" s="920"/>
      <c r="AA231" s="920"/>
      <c r="AB231" s="920"/>
      <c r="AC231" s="920"/>
      <c r="AD231" s="920"/>
      <c r="AE231" s="920"/>
      <c r="AF231" s="920"/>
      <c r="AG231" s="920"/>
      <c r="AH231" s="920"/>
      <c r="AI231" s="920"/>
      <c r="AJ231" s="921"/>
    </row>
    <row r="232" spans="1:36" ht="13.5" customHeight="1">
      <c r="A232" s="928"/>
      <c r="B232" s="882"/>
      <c r="C232" s="882"/>
      <c r="D232" s="882"/>
      <c r="E232" s="882"/>
      <c r="F232" s="882"/>
      <c r="G232" s="882"/>
      <c r="H232" s="882"/>
      <c r="I232" s="922"/>
      <c r="J232" s="922"/>
      <c r="K232" s="922"/>
      <c r="L232" s="922"/>
      <c r="M232" s="922"/>
      <c r="N232" s="922"/>
      <c r="O232" s="922"/>
      <c r="P232" s="922"/>
      <c r="Q232" s="922"/>
      <c r="R232" s="922"/>
      <c r="S232" s="922"/>
      <c r="T232" s="922"/>
      <c r="U232" s="922"/>
      <c r="V232" s="922"/>
      <c r="W232" s="922"/>
      <c r="X232" s="922"/>
      <c r="Y232" s="922"/>
      <c r="Z232" s="922"/>
      <c r="AA232" s="922"/>
      <c r="AB232" s="922"/>
      <c r="AC232" s="922"/>
      <c r="AD232" s="922"/>
      <c r="AE232" s="922"/>
      <c r="AF232" s="922"/>
      <c r="AG232" s="922"/>
      <c r="AH232" s="922"/>
      <c r="AI232" s="922"/>
      <c r="AJ232" s="923"/>
    </row>
    <row r="233" spans="1:36" ht="13.5" customHeight="1">
      <c r="A233" s="891" t="s">
        <v>733</v>
      </c>
      <c r="B233" s="892"/>
      <c r="C233" s="892"/>
      <c r="D233" s="892"/>
      <c r="E233" s="892"/>
      <c r="F233" s="892"/>
      <c r="G233" s="892"/>
      <c r="H233" s="892"/>
      <c r="I233" s="920">
        <f>I24</f>
        <v>0</v>
      </c>
      <c r="J233" s="920"/>
      <c r="K233" s="920"/>
      <c r="L233" s="920"/>
      <c r="M233" s="920"/>
      <c r="N233" s="920"/>
      <c r="O233" s="920"/>
      <c r="P233" s="920"/>
      <c r="Q233" s="920"/>
      <c r="R233" s="920"/>
      <c r="S233" s="920"/>
      <c r="T233" s="920"/>
      <c r="U233" s="920"/>
      <c r="V233" s="920"/>
      <c r="W233" s="920"/>
      <c r="X233" s="920"/>
      <c r="Y233" s="920"/>
      <c r="Z233" s="920"/>
      <c r="AA233" s="920"/>
      <c r="AB233" s="920"/>
      <c r="AC233" s="920"/>
      <c r="AD233" s="920"/>
      <c r="AE233" s="920"/>
      <c r="AF233" s="920"/>
      <c r="AG233" s="920"/>
      <c r="AH233" s="920"/>
      <c r="AI233" s="920"/>
      <c r="AJ233" s="921"/>
    </row>
    <row r="234" spans="1:36" ht="13.5" customHeight="1">
      <c r="A234" s="893"/>
      <c r="B234" s="894"/>
      <c r="C234" s="894"/>
      <c r="D234" s="894"/>
      <c r="E234" s="894"/>
      <c r="F234" s="894"/>
      <c r="G234" s="894"/>
      <c r="H234" s="894"/>
      <c r="I234" s="922"/>
      <c r="J234" s="922"/>
      <c r="K234" s="922"/>
      <c r="L234" s="922"/>
      <c r="M234" s="922"/>
      <c r="N234" s="922"/>
      <c r="O234" s="922"/>
      <c r="P234" s="922"/>
      <c r="Q234" s="922"/>
      <c r="R234" s="922"/>
      <c r="S234" s="922"/>
      <c r="T234" s="922"/>
      <c r="U234" s="922"/>
      <c r="V234" s="922"/>
      <c r="W234" s="922"/>
      <c r="X234" s="922"/>
      <c r="Y234" s="922"/>
      <c r="Z234" s="922"/>
      <c r="AA234" s="922"/>
      <c r="AB234" s="922"/>
      <c r="AC234" s="922"/>
      <c r="AD234" s="922"/>
      <c r="AE234" s="922"/>
      <c r="AF234" s="922"/>
      <c r="AG234" s="922"/>
      <c r="AH234" s="922"/>
      <c r="AI234" s="922"/>
      <c r="AJ234" s="923"/>
    </row>
    <row r="235" spans="1:36" ht="13.5" customHeight="1">
      <c r="A235" s="959" t="s">
        <v>792</v>
      </c>
      <c r="B235" s="924"/>
      <c r="C235" s="924"/>
      <c r="D235" s="924"/>
      <c r="E235" s="924"/>
      <c r="F235" s="924"/>
      <c r="G235" s="924"/>
      <c r="H235" s="924"/>
      <c r="I235" s="924"/>
      <c r="J235" s="924"/>
      <c r="K235" s="924"/>
      <c r="L235" s="924"/>
      <c r="M235" s="924"/>
      <c r="N235" s="924"/>
      <c r="O235" s="924"/>
      <c r="P235" s="924"/>
      <c r="Q235" s="924"/>
      <c r="R235" s="924"/>
      <c r="S235" s="924"/>
      <c r="T235" s="924"/>
      <c r="U235" s="924"/>
      <c r="V235" s="924"/>
      <c r="W235" s="924"/>
      <c r="X235" s="957"/>
      <c r="Y235" s="957"/>
      <c r="Z235" s="957"/>
      <c r="AA235" s="957"/>
      <c r="AB235" s="957"/>
      <c r="AC235" s="957"/>
      <c r="AD235" s="957"/>
      <c r="AE235" s="957"/>
      <c r="AF235" s="957"/>
      <c r="AG235" s="944" t="s">
        <v>725</v>
      </c>
      <c r="AH235" s="944"/>
      <c r="AI235" s="944"/>
      <c r="AJ235" s="945"/>
    </row>
    <row r="236" spans="1:36" ht="13.5" customHeight="1">
      <c r="A236" s="960"/>
      <c r="B236" s="942"/>
      <c r="C236" s="942"/>
      <c r="D236" s="942"/>
      <c r="E236" s="942"/>
      <c r="F236" s="942"/>
      <c r="G236" s="942"/>
      <c r="H236" s="942"/>
      <c r="I236" s="942"/>
      <c r="J236" s="942"/>
      <c r="K236" s="942"/>
      <c r="L236" s="942"/>
      <c r="M236" s="942"/>
      <c r="N236" s="942"/>
      <c r="O236" s="942"/>
      <c r="P236" s="942"/>
      <c r="Q236" s="942"/>
      <c r="R236" s="942"/>
      <c r="S236" s="942"/>
      <c r="T236" s="942"/>
      <c r="U236" s="942"/>
      <c r="V236" s="942"/>
      <c r="W236" s="942"/>
      <c r="X236" s="958"/>
      <c r="Y236" s="958"/>
      <c r="Z236" s="958"/>
      <c r="AA236" s="958"/>
      <c r="AB236" s="958"/>
      <c r="AC236" s="958"/>
      <c r="AD236" s="958"/>
      <c r="AE236" s="958"/>
      <c r="AF236" s="958"/>
      <c r="AG236" s="484"/>
      <c r="AH236" s="490" t="s">
        <v>727</v>
      </c>
      <c r="AI236" s="488"/>
      <c r="AJ236" s="495"/>
    </row>
    <row r="237" spans="1:34" ht="13.5" customHeight="1">
      <c r="A237" s="492" t="s">
        <v>734</v>
      </c>
      <c r="B237" s="493"/>
      <c r="C237" s="493"/>
      <c r="D237" s="493"/>
      <c r="E237" s="493"/>
      <c r="F237" s="493"/>
      <c r="G237" s="493"/>
      <c r="H237" s="493"/>
      <c r="I237" s="493"/>
      <c r="J237" s="493"/>
      <c r="K237" s="493"/>
      <c r="L237" s="493"/>
      <c r="M237" s="493"/>
      <c r="N237" s="493"/>
      <c r="O237" s="493"/>
      <c r="P237" s="493"/>
      <c r="Q237" s="492"/>
      <c r="R237" s="482"/>
      <c r="S237" s="482"/>
      <c r="T237" s="496"/>
      <c r="U237" s="496"/>
      <c r="V237" s="496"/>
      <c r="W237" s="496"/>
      <c r="X237" s="496"/>
      <c r="Y237" s="496"/>
      <c r="Z237" s="496"/>
      <c r="AA237" s="496"/>
      <c r="AB237" s="496"/>
      <c r="AC237" s="496"/>
      <c r="AD237" s="496"/>
      <c r="AG237" s="487"/>
      <c r="AH237" s="482"/>
    </row>
    <row r="238" spans="1:34" ht="13.5" customHeight="1">
      <c r="A238" s="477" t="s">
        <v>735</v>
      </c>
      <c r="B238" s="467"/>
      <c r="C238" s="467"/>
      <c r="D238" s="467"/>
      <c r="E238" s="467"/>
      <c r="F238" s="467"/>
      <c r="G238" s="467"/>
      <c r="H238" s="467"/>
      <c r="I238" s="467"/>
      <c r="J238" s="467"/>
      <c r="K238" s="467"/>
      <c r="N238" s="497"/>
      <c r="O238" s="482"/>
      <c r="P238" s="468"/>
      <c r="Q238" s="483"/>
      <c r="R238" s="483"/>
      <c r="S238" s="498"/>
      <c r="T238" s="498"/>
      <c r="U238" s="498"/>
      <c r="V238" s="498"/>
      <c r="W238" s="498"/>
      <c r="X238" s="498"/>
      <c r="Y238" s="498"/>
      <c r="Z238" s="498"/>
      <c r="AA238" s="498"/>
      <c r="AB238" s="498"/>
      <c r="AC238" s="493"/>
      <c r="AH238" s="483"/>
    </row>
    <row r="239" spans="1:16" ht="13.5" customHeight="1">
      <c r="A239" s="489"/>
      <c r="B239" s="490"/>
      <c r="C239" s="490"/>
      <c r="D239" s="490"/>
      <c r="E239" s="490"/>
      <c r="F239" s="490"/>
      <c r="G239" s="490"/>
      <c r="H239" s="490"/>
      <c r="I239" s="490"/>
      <c r="J239" s="490"/>
      <c r="K239" s="490"/>
      <c r="L239" s="490"/>
      <c r="M239" s="490"/>
      <c r="N239" s="490"/>
      <c r="O239" s="490"/>
      <c r="P239" s="495"/>
    </row>
    <row r="240" ht="13.5" customHeight="1"/>
    <row r="241" spans="1:36" ht="13.5" customHeight="1">
      <c r="A241" s="967" t="s">
        <v>736</v>
      </c>
      <c r="B241" s="939"/>
      <c r="C241" s="939"/>
      <c r="D241" s="939"/>
      <c r="E241" s="939"/>
      <c r="F241" s="939"/>
      <c r="G241" s="939"/>
      <c r="H241" s="968"/>
      <c r="I241" s="952" t="s">
        <v>737</v>
      </c>
      <c r="J241" s="953"/>
      <c r="K241" s="953"/>
      <c r="L241" s="953"/>
      <c r="M241" s="953"/>
      <c r="N241" s="953"/>
      <c r="O241" s="953"/>
      <c r="P241" s="953"/>
      <c r="Q241" s="953"/>
      <c r="R241" s="953"/>
      <c r="S241" s="953"/>
      <c r="T241" s="953"/>
      <c r="U241" s="953"/>
      <c r="V241" s="953"/>
      <c r="W241" s="953"/>
      <c r="X241" s="953"/>
      <c r="Y241" s="953"/>
      <c r="Z241" s="953"/>
      <c r="AA241" s="953"/>
      <c r="AB241" s="953"/>
      <c r="AC241" s="953"/>
      <c r="AD241" s="953"/>
      <c r="AE241" s="953"/>
      <c r="AF241" s="953"/>
      <c r="AG241" s="953"/>
      <c r="AH241" s="953"/>
      <c r="AI241" s="953"/>
      <c r="AJ241" s="954"/>
    </row>
    <row r="242" spans="1:36" ht="13.5" customHeight="1">
      <c r="A242" s="969"/>
      <c r="B242" s="900"/>
      <c r="C242" s="900"/>
      <c r="D242" s="900"/>
      <c r="E242" s="900"/>
      <c r="F242" s="900"/>
      <c r="G242" s="900"/>
      <c r="H242" s="970"/>
      <c r="I242" s="952" t="s">
        <v>738</v>
      </c>
      <c r="J242" s="953"/>
      <c r="K242" s="953"/>
      <c r="L242" s="953"/>
      <c r="M242" s="953"/>
      <c r="N242" s="953"/>
      <c r="O242" s="953"/>
      <c r="P242" s="953"/>
      <c r="Q242" s="953"/>
      <c r="R242" s="953"/>
      <c r="S242" s="953"/>
      <c r="T242" s="954"/>
      <c r="U242" s="952" t="s">
        <v>739</v>
      </c>
      <c r="V242" s="953"/>
      <c r="W242" s="953"/>
      <c r="X242" s="953"/>
      <c r="Y242" s="953"/>
      <c r="Z242" s="953"/>
      <c r="AA242" s="953"/>
      <c r="AB242" s="953"/>
      <c r="AC242" s="953"/>
      <c r="AD242" s="953"/>
      <c r="AE242" s="953"/>
      <c r="AF242" s="953"/>
      <c r="AG242" s="953"/>
      <c r="AH242" s="953"/>
      <c r="AI242" s="953"/>
      <c r="AJ242" s="954"/>
    </row>
    <row r="243" spans="1:36" ht="13.5" customHeight="1">
      <c r="A243" s="486"/>
      <c r="G243" s="493"/>
      <c r="H243" s="504"/>
      <c r="U243" s="492"/>
      <c r="AA243" s="487"/>
      <c r="AD243" s="494"/>
      <c r="AE243" s="494"/>
      <c r="AF243" s="493"/>
      <c r="AG243" s="494"/>
      <c r="AH243" s="494"/>
      <c r="AI243" s="494"/>
      <c r="AJ243" s="480"/>
    </row>
    <row r="244" spans="1:37" ht="13.5" customHeight="1">
      <c r="A244" s="486"/>
      <c r="B244" s="505"/>
      <c r="C244" s="486" t="s">
        <v>740</v>
      </c>
      <c r="H244" s="487"/>
      <c r="J244" s="505"/>
      <c r="K244" s="486" t="s">
        <v>741</v>
      </c>
      <c r="U244" s="486"/>
      <c r="V244" s="505"/>
      <c r="W244" s="486" t="s">
        <v>742</v>
      </c>
      <c r="AA244" s="487"/>
      <c r="AC244" s="506"/>
      <c r="AD244" s="886" t="s">
        <v>743</v>
      </c>
      <c r="AE244" s="971"/>
      <c r="AF244" s="971"/>
      <c r="AG244" s="971"/>
      <c r="AH244" s="971"/>
      <c r="AI244" s="971"/>
      <c r="AJ244" s="972"/>
      <c r="AK244" s="467"/>
    </row>
    <row r="245" spans="1:37" ht="13.5" customHeight="1">
      <c r="A245" s="486"/>
      <c r="H245" s="487"/>
      <c r="U245" s="486"/>
      <c r="AA245" s="487"/>
      <c r="AC245" s="507"/>
      <c r="AD245" s="971"/>
      <c r="AE245" s="971"/>
      <c r="AF245" s="971"/>
      <c r="AG245" s="971"/>
      <c r="AH245" s="971"/>
      <c r="AI245" s="971"/>
      <c r="AJ245" s="972"/>
      <c r="AK245" s="467"/>
    </row>
    <row r="246" spans="1:37" ht="13.5" customHeight="1">
      <c r="A246" s="486"/>
      <c r="B246" s="527" t="str">
        <f>IF(Business!I8="INDIVIDUAL","ü"," ")</f>
        <v> </v>
      </c>
      <c r="C246" s="486" t="s">
        <v>744</v>
      </c>
      <c r="H246" s="487"/>
      <c r="J246" s="505"/>
      <c r="K246" s="886" t="s">
        <v>745</v>
      </c>
      <c r="L246" s="886"/>
      <c r="M246" s="886"/>
      <c r="N246" s="886"/>
      <c r="O246" s="886"/>
      <c r="P246" s="886"/>
      <c r="Q246" s="886"/>
      <c r="R246" s="886"/>
      <c r="S246" s="886"/>
      <c r="T246" s="973"/>
      <c r="U246" s="486"/>
      <c r="V246" s="505"/>
      <c r="W246" s="477" t="s">
        <v>746</v>
      </c>
      <c r="AA246" s="487"/>
      <c r="AD246" s="971"/>
      <c r="AE246" s="971"/>
      <c r="AF246" s="971"/>
      <c r="AG246" s="971"/>
      <c r="AH246" s="971"/>
      <c r="AI246" s="971"/>
      <c r="AJ246" s="972"/>
      <c r="AK246" s="467"/>
    </row>
    <row r="247" spans="1:36" ht="13.5" customHeight="1">
      <c r="A247" s="486"/>
      <c r="H247" s="487"/>
      <c r="K247" s="886"/>
      <c r="L247" s="886"/>
      <c r="M247" s="886"/>
      <c r="N247" s="886"/>
      <c r="O247" s="886"/>
      <c r="P247" s="886"/>
      <c r="Q247" s="886"/>
      <c r="R247" s="886"/>
      <c r="S247" s="886"/>
      <c r="T247" s="973"/>
      <c r="U247" s="486"/>
      <c r="AA247" s="487"/>
      <c r="AD247" s="971"/>
      <c r="AE247" s="971"/>
      <c r="AF247" s="971"/>
      <c r="AG247" s="971"/>
      <c r="AH247" s="971"/>
      <c r="AI247" s="971"/>
      <c r="AJ247" s="972"/>
    </row>
    <row r="248" spans="1:36" ht="13.5" customHeight="1">
      <c r="A248" s="486"/>
      <c r="B248" s="527" t="str">
        <f>IF(Business!I8="AOP","ü"," ")</f>
        <v> </v>
      </c>
      <c r="C248" s="486" t="s">
        <v>747</v>
      </c>
      <c r="H248" s="487"/>
      <c r="J248" s="505"/>
      <c r="K248" s="486" t="s">
        <v>748</v>
      </c>
      <c r="U248" s="486"/>
      <c r="V248" s="505"/>
      <c r="W248" s="946" t="s">
        <v>749</v>
      </c>
      <c r="X248" s="947"/>
      <c r="Y248" s="947"/>
      <c r="Z248" s="947"/>
      <c r="AA248" s="948"/>
      <c r="AC248" s="506"/>
      <c r="AD248" s="946" t="s">
        <v>750</v>
      </c>
      <c r="AE248" s="947"/>
      <c r="AF248" s="947"/>
      <c r="AG248" s="947"/>
      <c r="AH248" s="947"/>
      <c r="AI248" s="947"/>
      <c r="AJ248" s="948"/>
    </row>
    <row r="249" spans="1:36" ht="13.5" customHeight="1">
      <c r="A249" s="486"/>
      <c r="H249" s="487"/>
      <c r="U249" s="486"/>
      <c r="W249" s="940" t="s">
        <v>751</v>
      </c>
      <c r="X249" s="940"/>
      <c r="Y249" s="940"/>
      <c r="Z249" s="940"/>
      <c r="AA249" s="941"/>
      <c r="AJ249" s="487"/>
    </row>
    <row r="250" spans="1:36" ht="13.5" customHeight="1">
      <c r="A250" s="486"/>
      <c r="H250" s="487"/>
      <c r="J250" s="505"/>
      <c r="K250" s="486" t="s">
        <v>752</v>
      </c>
      <c r="U250" s="486"/>
      <c r="V250" s="505"/>
      <c r="W250" s="940"/>
      <c r="X250" s="940"/>
      <c r="Y250" s="940"/>
      <c r="Z250" s="940"/>
      <c r="AA250" s="941"/>
      <c r="AB250" s="508"/>
      <c r="AC250" s="506"/>
      <c r="AD250" s="946" t="s">
        <v>204</v>
      </c>
      <c r="AE250" s="947"/>
      <c r="AF250" s="947"/>
      <c r="AG250" s="947"/>
      <c r="AH250" s="947"/>
      <c r="AI250" s="947"/>
      <c r="AJ250" s="948"/>
    </row>
    <row r="251" spans="1:36" ht="13.5" customHeight="1">
      <c r="A251" s="489"/>
      <c r="B251" s="490"/>
      <c r="C251" s="490"/>
      <c r="D251" s="490"/>
      <c r="E251" s="490"/>
      <c r="F251" s="490"/>
      <c r="G251" s="490"/>
      <c r="H251" s="495"/>
      <c r="I251" s="490"/>
      <c r="J251" s="490"/>
      <c r="K251" s="490"/>
      <c r="L251" s="490"/>
      <c r="M251" s="490"/>
      <c r="N251" s="490"/>
      <c r="O251" s="490"/>
      <c r="P251" s="490"/>
      <c r="Q251" s="490"/>
      <c r="R251" s="491"/>
      <c r="S251" s="491"/>
      <c r="T251" s="491"/>
      <c r="U251" s="509"/>
      <c r="V251" s="491"/>
      <c r="W251" s="942"/>
      <c r="X251" s="942"/>
      <c r="Y251" s="942"/>
      <c r="Z251" s="942"/>
      <c r="AA251" s="943"/>
      <c r="AB251" s="490"/>
      <c r="AC251" s="490"/>
      <c r="AD251" s="490"/>
      <c r="AE251" s="490"/>
      <c r="AF251" s="490"/>
      <c r="AG251" s="490"/>
      <c r="AH251" s="490"/>
      <c r="AI251" s="490"/>
      <c r="AJ251" s="495"/>
    </row>
    <row r="253" spans="1:26" ht="11.25">
      <c r="A253" s="965" t="s">
        <v>753</v>
      </c>
      <c r="B253" s="965"/>
      <c r="C253" s="965"/>
      <c r="D253" s="965"/>
      <c r="E253" s="965"/>
      <c r="F253" s="965"/>
      <c r="G253" s="965"/>
      <c r="H253" s="965"/>
      <c r="I253" s="965"/>
      <c r="J253" s="965"/>
      <c r="K253" s="965"/>
      <c r="L253" s="965"/>
      <c r="M253" s="965"/>
      <c r="N253" s="965"/>
      <c r="O253" s="965"/>
      <c r="P253" s="965"/>
      <c r="Q253" s="965"/>
      <c r="R253" s="965"/>
      <c r="S253" s="965"/>
      <c r="T253" s="965"/>
      <c r="U253" s="965"/>
      <c r="V253" s="965"/>
      <c r="W253" s="965"/>
      <c r="X253" s="467"/>
      <c r="Y253" s="467"/>
      <c r="Z253" s="467"/>
    </row>
    <row r="254" spans="1:36" ht="11.25">
      <c r="A254" s="510"/>
      <c r="B254" s="500"/>
      <c r="C254" s="500"/>
      <c r="D254" s="500"/>
      <c r="E254" s="500"/>
      <c r="F254" s="500"/>
      <c r="G254" s="500"/>
      <c r="H254" s="500"/>
      <c r="I254" s="500"/>
      <c r="J254" s="500"/>
      <c r="K254" s="500"/>
      <c r="L254" s="500"/>
      <c r="M254" s="500"/>
      <c r="N254" s="500"/>
      <c r="O254" s="500"/>
      <c r="P254" s="500"/>
      <c r="Q254" s="500"/>
      <c r="R254" s="500"/>
      <c r="S254" s="500"/>
      <c r="T254" s="500"/>
      <c r="U254" s="500"/>
      <c r="V254" s="494"/>
      <c r="W254" s="480"/>
      <c r="X254" s="467"/>
      <c r="Y254" s="966" t="s">
        <v>754</v>
      </c>
      <c r="Z254" s="966"/>
      <c r="AA254" s="966"/>
      <c r="AB254" s="966"/>
      <c r="AC254" s="966"/>
      <c r="AD254" s="966"/>
      <c r="AE254" s="966"/>
      <c r="AF254" s="896" t="s">
        <v>755</v>
      </c>
      <c r="AG254" s="896"/>
      <c r="AH254" s="896"/>
      <c r="AI254" s="896"/>
      <c r="AJ254" s="896"/>
    </row>
    <row r="255" spans="1:36" ht="11.25">
      <c r="A255" s="477"/>
      <c r="B255" s="898" t="s">
        <v>756</v>
      </c>
      <c r="C255" s="898"/>
      <c r="D255" s="898"/>
      <c r="E255" s="898"/>
      <c r="F255" s="898"/>
      <c r="G255" s="898"/>
      <c r="H255" s="511"/>
      <c r="I255" s="898" t="s">
        <v>757</v>
      </c>
      <c r="J255" s="898"/>
      <c r="K255" s="898"/>
      <c r="L255" s="898"/>
      <c r="M255" s="898"/>
      <c r="N255" s="898"/>
      <c r="O255" s="898"/>
      <c r="P255" s="511"/>
      <c r="Q255" s="511"/>
      <c r="R255" s="898" t="s">
        <v>758</v>
      </c>
      <c r="S255" s="898"/>
      <c r="T255" s="898"/>
      <c r="U255" s="898"/>
      <c r="V255" s="511"/>
      <c r="W255" s="468"/>
      <c r="X255" s="467"/>
      <c r="Y255" s="907"/>
      <c r="Z255" s="907"/>
      <c r="AA255" s="907"/>
      <c r="AB255" s="907"/>
      <c r="AC255" s="907"/>
      <c r="AD255" s="907"/>
      <c r="AE255" s="907"/>
      <c r="AF255" s="896"/>
      <c r="AG255" s="896"/>
      <c r="AH255" s="896"/>
      <c r="AI255" s="896"/>
      <c r="AJ255" s="896"/>
    </row>
    <row r="256" spans="1:39" ht="12.75">
      <c r="A256" s="508"/>
      <c r="B256" s="937" t="s">
        <v>759</v>
      </c>
      <c r="C256" s="937"/>
      <c r="D256" s="937"/>
      <c r="E256" s="956" t="s">
        <v>760</v>
      </c>
      <c r="F256" s="956"/>
      <c r="G256" s="956"/>
      <c r="H256" s="511"/>
      <c r="I256" s="499"/>
      <c r="J256" s="939" t="s">
        <v>761</v>
      </c>
      <c r="K256" s="939"/>
      <c r="L256" s="939"/>
      <c r="M256" s="939"/>
      <c r="N256" s="939"/>
      <c r="O256" s="501"/>
      <c r="P256" s="511"/>
      <c r="Q256" s="899" t="s">
        <v>701</v>
      </c>
      <c r="R256" s="899"/>
      <c r="S256" s="899" t="s">
        <v>693</v>
      </c>
      <c r="T256" s="899"/>
      <c r="U256" s="899" t="s">
        <v>702</v>
      </c>
      <c r="V256" s="899"/>
      <c r="W256" s="487"/>
      <c r="Y256" s="512">
        <v>11</v>
      </c>
      <c r="Z256" s="887" t="s">
        <v>762</v>
      </c>
      <c r="AA256" s="887"/>
      <c r="AB256" s="887"/>
      <c r="AC256" s="887"/>
      <c r="AD256" s="887"/>
      <c r="AE256" s="887"/>
      <c r="AF256" s="883">
        <f>AF186</f>
        <v>0</v>
      </c>
      <c r="AG256" s="883"/>
      <c r="AH256" s="883"/>
      <c r="AI256" s="883"/>
      <c r="AJ256" s="883"/>
      <c r="AK256" s="513"/>
      <c r="AL256" s="513"/>
      <c r="AM256" s="513"/>
    </row>
    <row r="257" spans="1:39" ht="12.75">
      <c r="A257" s="486"/>
      <c r="B257" s="938" t="s">
        <v>763</v>
      </c>
      <c r="C257" s="938"/>
      <c r="D257" s="938"/>
      <c r="E257" s="938" t="s">
        <v>764</v>
      </c>
      <c r="F257" s="938"/>
      <c r="G257" s="938"/>
      <c r="H257" s="511"/>
      <c r="I257" s="502"/>
      <c r="J257" s="900" t="s">
        <v>765</v>
      </c>
      <c r="K257" s="900"/>
      <c r="L257" s="900" t="s">
        <v>764</v>
      </c>
      <c r="M257" s="900"/>
      <c r="N257" s="900"/>
      <c r="O257" s="503"/>
      <c r="P257" s="511"/>
      <c r="Q257" s="899"/>
      <c r="R257" s="899"/>
      <c r="S257" s="899"/>
      <c r="T257" s="899"/>
      <c r="U257" s="899"/>
      <c r="V257" s="899"/>
      <c r="W257" s="487"/>
      <c r="Y257" s="512">
        <v>23</v>
      </c>
      <c r="Z257" s="887" t="s">
        <v>766</v>
      </c>
      <c r="AA257" s="887"/>
      <c r="AB257" s="887"/>
      <c r="AC257" s="887"/>
      <c r="AD257" s="887"/>
      <c r="AE257" s="887"/>
      <c r="AF257" s="876"/>
      <c r="AG257" s="876"/>
      <c r="AH257" s="876"/>
      <c r="AI257" s="876"/>
      <c r="AJ257" s="876"/>
      <c r="AK257" s="513"/>
      <c r="AL257" s="513"/>
      <c r="AM257" s="513"/>
    </row>
    <row r="258" spans="1:39" ht="12.75">
      <c r="A258" s="486"/>
      <c r="B258" s="482"/>
      <c r="C258" s="482"/>
      <c r="D258" s="482"/>
      <c r="E258" s="482"/>
      <c r="F258" s="482"/>
      <c r="G258" s="482"/>
      <c r="H258" s="514"/>
      <c r="I258" s="482"/>
      <c r="J258" s="482"/>
      <c r="K258" s="482"/>
      <c r="L258" s="482"/>
      <c r="M258" s="482"/>
      <c r="N258" s="482"/>
      <c r="O258" s="482"/>
      <c r="P258" s="515"/>
      <c r="Q258" s="482"/>
      <c r="R258" s="482"/>
      <c r="S258" s="482"/>
      <c r="T258" s="516"/>
      <c r="U258" s="516"/>
      <c r="V258" s="516"/>
      <c r="W258" s="508"/>
      <c r="Y258" s="512">
        <v>34</v>
      </c>
      <c r="Z258" s="887" t="s">
        <v>767</v>
      </c>
      <c r="AA258" s="887"/>
      <c r="AB258" s="887"/>
      <c r="AC258" s="887"/>
      <c r="AD258" s="887"/>
      <c r="AE258" s="887"/>
      <c r="AF258" s="876"/>
      <c r="AG258" s="876"/>
      <c r="AH258" s="876"/>
      <c r="AI258" s="876"/>
      <c r="AJ258" s="876"/>
      <c r="AK258" s="513"/>
      <c r="AL258" s="513"/>
      <c r="AM258" s="513"/>
    </row>
    <row r="259" spans="1:39" ht="12.75">
      <c r="A259" s="477"/>
      <c r="B259" s="885" t="s">
        <v>768</v>
      </c>
      <c r="C259" s="885"/>
      <c r="D259" s="885"/>
      <c r="E259" s="885"/>
      <c r="F259" s="885"/>
      <c r="G259" s="885"/>
      <c r="H259" s="885"/>
      <c r="I259" s="885"/>
      <c r="J259" s="885"/>
      <c r="K259" s="885"/>
      <c r="L259" s="885"/>
      <c r="M259" s="885"/>
      <c r="N259" s="885"/>
      <c r="O259" s="885"/>
      <c r="P259" s="885"/>
      <c r="Q259" s="885"/>
      <c r="R259" s="885"/>
      <c r="S259" s="885"/>
      <c r="T259" s="517"/>
      <c r="U259" s="517"/>
      <c r="V259" s="517"/>
      <c r="W259" s="518"/>
      <c r="X259" s="465"/>
      <c r="Y259" s="512">
        <v>45</v>
      </c>
      <c r="Z259" s="887" t="s">
        <v>769</v>
      </c>
      <c r="AA259" s="887"/>
      <c r="AB259" s="887"/>
      <c r="AC259" s="887"/>
      <c r="AD259" s="887"/>
      <c r="AE259" s="887"/>
      <c r="AF259" s="876"/>
      <c r="AG259" s="876"/>
      <c r="AH259" s="876"/>
      <c r="AI259" s="876"/>
      <c r="AJ259" s="876"/>
      <c r="AK259" s="513"/>
      <c r="AL259" s="513"/>
      <c r="AM259" s="513"/>
    </row>
    <row r="260" spans="1:39" ht="12.75">
      <c r="A260" s="477"/>
      <c r="B260" s="467"/>
      <c r="C260" s="467"/>
      <c r="D260" s="467"/>
      <c r="E260" s="467"/>
      <c r="F260" s="467"/>
      <c r="G260" s="467"/>
      <c r="H260" s="467"/>
      <c r="I260" s="467"/>
      <c r="J260" s="467"/>
      <c r="K260" s="467"/>
      <c r="L260" s="467"/>
      <c r="M260" s="467"/>
      <c r="N260" s="467"/>
      <c r="O260" s="467"/>
      <c r="P260" s="467"/>
      <c r="Q260" s="467"/>
      <c r="R260" s="467"/>
      <c r="S260" s="467"/>
      <c r="T260" s="467"/>
      <c r="U260" s="467"/>
      <c r="V260" s="467"/>
      <c r="W260" s="468"/>
      <c r="X260" s="467"/>
      <c r="Y260" s="512">
        <v>56</v>
      </c>
      <c r="Z260" s="887" t="s">
        <v>770</v>
      </c>
      <c r="AA260" s="887"/>
      <c r="AB260" s="887"/>
      <c r="AC260" s="887"/>
      <c r="AD260" s="887"/>
      <c r="AE260" s="887"/>
      <c r="AF260" s="876"/>
      <c r="AG260" s="876"/>
      <c r="AH260" s="876"/>
      <c r="AI260" s="876"/>
      <c r="AJ260" s="876"/>
      <c r="AK260" s="513"/>
      <c r="AL260" s="513"/>
      <c r="AM260" s="513"/>
    </row>
    <row r="261" spans="1:39" ht="12.75">
      <c r="A261" s="477"/>
      <c r="B261" s="467"/>
      <c r="C261" s="467"/>
      <c r="D261" s="467"/>
      <c r="E261" s="467"/>
      <c r="F261" s="467"/>
      <c r="G261" s="467"/>
      <c r="H261" s="467"/>
      <c r="I261" s="467"/>
      <c r="J261" s="467"/>
      <c r="K261" s="467"/>
      <c r="L261" s="467"/>
      <c r="M261" s="467"/>
      <c r="N261" s="467"/>
      <c r="O261" s="467"/>
      <c r="P261" s="467"/>
      <c r="Q261" s="467"/>
      <c r="R261" s="467"/>
      <c r="S261" s="467"/>
      <c r="T261" s="467"/>
      <c r="U261" s="467"/>
      <c r="V261" s="467"/>
      <c r="W261" s="468"/>
      <c r="X261" s="467"/>
      <c r="Y261" s="895">
        <v>67</v>
      </c>
      <c r="Z261" s="881" t="s">
        <v>771</v>
      </c>
      <c r="AA261" s="881"/>
      <c r="AB261" s="881"/>
      <c r="AC261" s="881"/>
      <c r="AD261" s="881"/>
      <c r="AE261" s="881"/>
      <c r="AF261" s="876"/>
      <c r="AG261" s="876"/>
      <c r="AH261" s="876"/>
      <c r="AI261" s="876"/>
      <c r="AJ261" s="876"/>
      <c r="AK261" s="513"/>
      <c r="AL261" s="513"/>
      <c r="AM261" s="513"/>
    </row>
    <row r="262" spans="1:39" ht="12.75">
      <c r="A262" s="477"/>
      <c r="B262" s="467"/>
      <c r="C262" s="897"/>
      <c r="D262" s="897"/>
      <c r="E262" s="897"/>
      <c r="F262" s="897"/>
      <c r="G262" s="897"/>
      <c r="H262" s="897"/>
      <c r="I262" s="897"/>
      <c r="J262" s="515"/>
      <c r="K262" s="515"/>
      <c r="L262" s="515"/>
      <c r="M262" s="515"/>
      <c r="N262" s="897"/>
      <c r="O262" s="897"/>
      <c r="P262" s="897"/>
      <c r="Q262" s="897"/>
      <c r="R262" s="897"/>
      <c r="S262" s="897"/>
      <c r="T262" s="897"/>
      <c r="U262" s="465"/>
      <c r="V262" s="465"/>
      <c r="W262" s="518"/>
      <c r="X262" s="465"/>
      <c r="Y262" s="895"/>
      <c r="Z262" s="882"/>
      <c r="AA262" s="882"/>
      <c r="AB262" s="882"/>
      <c r="AC262" s="882"/>
      <c r="AD262" s="882"/>
      <c r="AE262" s="882"/>
      <c r="AF262" s="876"/>
      <c r="AG262" s="876"/>
      <c r="AH262" s="876"/>
      <c r="AI262" s="876"/>
      <c r="AJ262" s="876"/>
      <c r="AK262" s="513"/>
      <c r="AL262" s="513"/>
      <c r="AM262" s="513"/>
    </row>
    <row r="263" spans="1:39" ht="12.75">
      <c r="A263" s="509"/>
      <c r="B263" s="491"/>
      <c r="C263" s="889" t="s">
        <v>772</v>
      </c>
      <c r="D263" s="889"/>
      <c r="E263" s="889"/>
      <c r="F263" s="889"/>
      <c r="G263" s="889"/>
      <c r="H263" s="889"/>
      <c r="I263" s="889"/>
      <c r="J263" s="491"/>
      <c r="K263" s="491"/>
      <c r="L263" s="491"/>
      <c r="M263" s="491"/>
      <c r="N263" s="889" t="s">
        <v>773</v>
      </c>
      <c r="O263" s="889"/>
      <c r="P263" s="889"/>
      <c r="Q263" s="889"/>
      <c r="R263" s="889"/>
      <c r="S263" s="889"/>
      <c r="T263" s="889"/>
      <c r="U263" s="491"/>
      <c r="V263" s="491"/>
      <c r="W263" s="519"/>
      <c r="X263" s="467"/>
      <c r="Y263" s="512">
        <v>71</v>
      </c>
      <c r="Z263" s="887" t="s">
        <v>774</v>
      </c>
      <c r="AA263" s="887"/>
      <c r="AB263" s="887"/>
      <c r="AC263" s="887"/>
      <c r="AD263" s="887"/>
      <c r="AE263" s="887"/>
      <c r="AF263" s="876"/>
      <c r="AG263" s="876"/>
      <c r="AH263" s="876"/>
      <c r="AI263" s="876"/>
      <c r="AJ263" s="876"/>
      <c r="AK263" s="513"/>
      <c r="AL263" s="513"/>
      <c r="AM263" s="513"/>
    </row>
    <row r="264" spans="25:39" ht="12.75">
      <c r="Y264" s="892" t="s">
        <v>775</v>
      </c>
      <c r="Z264" s="892"/>
      <c r="AA264" s="892"/>
      <c r="AB264" s="892"/>
      <c r="AC264" s="892"/>
      <c r="AD264" s="892"/>
      <c r="AE264" s="892"/>
      <c r="AF264" s="903">
        <f>SUM(AF256:AJ263)</f>
        <v>0</v>
      </c>
      <c r="AG264" s="904"/>
      <c r="AH264" s="904"/>
      <c r="AI264" s="904"/>
      <c r="AJ264" s="905"/>
      <c r="AK264" s="513"/>
      <c r="AL264" s="513"/>
      <c r="AM264" s="513"/>
    </row>
    <row r="265" spans="35:39" ht="11.25">
      <c r="AI265" s="520"/>
      <c r="AJ265" s="520"/>
      <c r="AK265" s="513"/>
      <c r="AL265" s="513"/>
      <c r="AM265" s="513"/>
    </row>
    <row r="266" spans="1:39" ht="11.25">
      <c r="A266" s="891" t="s">
        <v>776</v>
      </c>
      <c r="B266" s="892"/>
      <c r="C266" s="892"/>
      <c r="D266" s="892"/>
      <c r="E266" s="892"/>
      <c r="F266" s="892"/>
      <c r="G266" s="892"/>
      <c r="H266" s="892"/>
      <c r="I266" s="892"/>
      <c r="J266" s="892"/>
      <c r="K266" s="901"/>
      <c r="L266" s="901"/>
      <c r="M266" s="901"/>
      <c r="N266" s="901"/>
      <c r="O266" s="901"/>
      <c r="P266" s="901"/>
      <c r="Q266" s="901"/>
      <c r="R266" s="901"/>
      <c r="S266" s="901"/>
      <c r="T266" s="901"/>
      <c r="U266" s="901"/>
      <c r="V266" s="901"/>
      <c r="W266" s="901"/>
      <c r="X266" s="901"/>
      <c r="Y266" s="901"/>
      <c r="Z266" s="901"/>
      <c r="AA266" s="901"/>
      <c r="AB266" s="901"/>
      <c r="AC266" s="901"/>
      <c r="AD266" s="901"/>
      <c r="AE266" s="901"/>
      <c r="AF266" s="901"/>
      <c r="AG266" s="901"/>
      <c r="AH266" s="901"/>
      <c r="AI266" s="901"/>
      <c r="AJ266" s="902"/>
      <c r="AK266" s="521"/>
      <c r="AL266" s="521"/>
      <c r="AM266" s="521"/>
    </row>
    <row r="267" spans="1:39" ht="11.25">
      <c r="A267" s="893"/>
      <c r="B267" s="894"/>
      <c r="C267" s="894"/>
      <c r="D267" s="894"/>
      <c r="E267" s="894"/>
      <c r="F267" s="894"/>
      <c r="G267" s="894"/>
      <c r="H267" s="894"/>
      <c r="I267" s="894"/>
      <c r="J267" s="894"/>
      <c r="K267" s="901"/>
      <c r="L267" s="901"/>
      <c r="M267" s="901"/>
      <c r="N267" s="901"/>
      <c r="O267" s="901"/>
      <c r="P267" s="901"/>
      <c r="Q267" s="901"/>
      <c r="R267" s="901"/>
      <c r="S267" s="901"/>
      <c r="T267" s="901"/>
      <c r="U267" s="901"/>
      <c r="V267" s="901"/>
      <c r="W267" s="901"/>
      <c r="X267" s="901"/>
      <c r="Y267" s="901"/>
      <c r="Z267" s="901"/>
      <c r="AA267" s="901"/>
      <c r="AB267" s="901"/>
      <c r="AC267" s="901"/>
      <c r="AD267" s="901"/>
      <c r="AE267" s="901"/>
      <c r="AF267" s="901"/>
      <c r="AG267" s="901"/>
      <c r="AH267" s="901"/>
      <c r="AI267" s="901"/>
      <c r="AJ267" s="902"/>
      <c r="AK267" s="521"/>
      <c r="AL267" s="521"/>
      <c r="AM267" s="521"/>
    </row>
    <row r="268" spans="1:39" ht="11.25">
      <c r="A268" s="493"/>
      <c r="B268" s="493"/>
      <c r="C268" s="493"/>
      <c r="D268" s="493"/>
      <c r="E268" s="493"/>
      <c r="F268" s="493"/>
      <c r="G268" s="493"/>
      <c r="H268" s="493"/>
      <c r="M268" s="465"/>
      <c r="N268" s="465"/>
      <c r="O268" s="465"/>
      <c r="P268" s="465"/>
      <c r="Q268" s="465"/>
      <c r="R268" s="465"/>
      <c r="S268" s="465"/>
      <c r="T268" s="465"/>
      <c r="U268" s="465"/>
      <c r="V268" s="465"/>
      <c r="W268" s="465"/>
      <c r="X268" s="465"/>
      <c r="Y268" s="465"/>
      <c r="Z268" s="465"/>
      <c r="AA268" s="465"/>
      <c r="AB268" s="465"/>
      <c r="AC268" s="465"/>
      <c r="AD268" s="465"/>
      <c r="AE268" s="465"/>
      <c r="AF268" s="465"/>
      <c r="AG268" s="465"/>
      <c r="AH268" s="465"/>
      <c r="AI268" s="465"/>
      <c r="AJ268" s="465"/>
      <c r="AK268" s="465"/>
      <c r="AL268" s="465"/>
      <c r="AM268" s="465"/>
    </row>
    <row r="269" spans="1:24" ht="11.25">
      <c r="A269" s="522" t="s">
        <v>793</v>
      </c>
      <c r="B269" s="490"/>
      <c r="C269" s="490"/>
      <c r="D269" s="490"/>
      <c r="E269" s="490"/>
      <c r="F269" s="490"/>
      <c r="G269" s="490"/>
      <c r="H269" s="490"/>
      <c r="I269" s="490"/>
      <c r="J269" s="490"/>
      <c r="K269" s="490"/>
      <c r="L269" s="490"/>
      <c r="M269" s="490"/>
      <c r="N269" s="490"/>
      <c r="O269" s="490"/>
      <c r="P269" s="490"/>
      <c r="Q269" s="490"/>
      <c r="R269" s="490"/>
      <c r="S269" s="490"/>
      <c r="T269" s="490"/>
      <c r="U269" s="490"/>
      <c r="V269" s="490"/>
      <c r="W269" s="490"/>
      <c r="X269" s="490"/>
    </row>
    <row r="270" spans="1:39" ht="11.25">
      <c r="A270" s="464" t="s">
        <v>777</v>
      </c>
      <c r="AH270" s="465"/>
      <c r="AI270" s="465"/>
      <c r="AJ270" s="465"/>
      <c r="AK270" s="465"/>
      <c r="AL270" s="465"/>
      <c r="AM270" s="465"/>
    </row>
    <row r="271" spans="34:39" ht="11.25">
      <c r="AH271" s="465"/>
      <c r="AI271" s="465"/>
      <c r="AJ271" s="465"/>
      <c r="AK271" s="465"/>
      <c r="AL271" s="465"/>
      <c r="AM271" s="465"/>
    </row>
    <row r="272" spans="2:39" ht="12.75">
      <c r="B272" s="492"/>
      <c r="C272" s="914" t="s">
        <v>778</v>
      </c>
      <c r="D272" s="914"/>
      <c r="E272" s="914"/>
      <c r="F272" s="914"/>
      <c r="G272" s="504"/>
      <c r="R272" s="492"/>
      <c r="S272" s="467" t="s">
        <v>779</v>
      </c>
      <c r="T272" s="467"/>
      <c r="U272" s="467"/>
      <c r="V272" s="467"/>
      <c r="W272" s="480"/>
      <c r="Z272" s="897"/>
      <c r="AA272" s="897"/>
      <c r="AB272" s="897"/>
      <c r="AC272" s="897"/>
      <c r="AD272" s="897"/>
      <c r="AE272" s="897"/>
      <c r="AF272" s="897"/>
      <c r="AG272" s="897"/>
      <c r="AH272" s="897"/>
      <c r="AI272" s="465"/>
      <c r="AJ272" s="465"/>
      <c r="AK272" s="465"/>
      <c r="AL272" s="465"/>
      <c r="AM272" s="465"/>
    </row>
    <row r="273" spans="2:36" ht="11.25">
      <c r="B273" s="489"/>
      <c r="C273" s="915"/>
      <c r="D273" s="915"/>
      <c r="E273" s="915"/>
      <c r="F273" s="915"/>
      <c r="G273" s="495"/>
      <c r="R273" s="899" t="s">
        <v>701</v>
      </c>
      <c r="S273" s="899"/>
      <c r="T273" s="899" t="s">
        <v>693</v>
      </c>
      <c r="U273" s="899"/>
      <c r="V273" s="899" t="s">
        <v>702</v>
      </c>
      <c r="W273" s="899"/>
      <c r="X273" s="467"/>
      <c r="Z273" s="886" t="s">
        <v>780</v>
      </c>
      <c r="AA273" s="886"/>
      <c r="AB273" s="886"/>
      <c r="AC273" s="886"/>
      <c r="AD273" s="886"/>
      <c r="AE273" s="886"/>
      <c r="AF273" s="886"/>
      <c r="AG273" s="886"/>
      <c r="AH273" s="886"/>
      <c r="AI273" s="886"/>
      <c r="AJ273" s="886"/>
    </row>
    <row r="274" spans="2:39" ht="12.75">
      <c r="B274" s="523"/>
      <c r="C274" s="523"/>
      <c r="D274" s="523"/>
      <c r="E274" s="523"/>
      <c r="F274" s="523"/>
      <c r="G274" s="523"/>
      <c r="R274" s="482"/>
      <c r="S274" s="482"/>
      <c r="T274" s="482"/>
      <c r="U274" s="482"/>
      <c r="V274" s="482"/>
      <c r="W274" s="482"/>
      <c r="X274" s="524"/>
      <c r="Z274" s="474"/>
      <c r="AA274" s="474"/>
      <c r="AB274" s="474"/>
      <c r="AC274" s="474"/>
      <c r="AD274" s="474"/>
      <c r="AE274" s="474"/>
      <c r="AF274" s="474"/>
      <c r="AG274" s="474"/>
      <c r="AH274" s="474"/>
      <c r="AI274" s="474"/>
      <c r="AJ274" s="474"/>
      <c r="AL274" s="465"/>
      <c r="AM274" s="465"/>
    </row>
    <row r="276" spans="1:33" ht="12.75">
      <c r="A276" s="912"/>
      <c r="B276" s="913"/>
      <c r="C276" s="486" t="s">
        <v>781</v>
      </c>
      <c r="F276" s="912"/>
      <c r="G276" s="913"/>
      <c r="H276" s="486" t="s">
        <v>782</v>
      </c>
      <c r="P276" s="912"/>
      <c r="Q276" s="913"/>
      <c r="S276" s="522"/>
      <c r="T276" s="522"/>
      <c r="U276" s="490"/>
      <c r="V276" s="522"/>
      <c r="W276" s="522"/>
      <c r="X276" s="522"/>
      <c r="Y276" s="465"/>
      <c r="Z276" s="464" t="s">
        <v>783</v>
      </c>
      <c r="AB276" s="525"/>
      <c r="AC276" s="525"/>
      <c r="AD276" s="525"/>
      <c r="AE276" s="525"/>
      <c r="AG276" s="464" t="s">
        <v>784</v>
      </c>
    </row>
    <row r="277" spans="1:37" ht="11.25">
      <c r="A277" s="465"/>
      <c r="B277" s="465"/>
      <c r="C277" s="467"/>
      <c r="D277" s="467"/>
      <c r="E277" s="467"/>
      <c r="F277" s="465"/>
      <c r="G277" s="465"/>
      <c r="H277" s="467"/>
      <c r="I277" s="467"/>
      <c r="J277" s="467"/>
      <c r="K277" s="467"/>
      <c r="L277" s="467"/>
      <c r="M277" s="467"/>
      <c r="N277" s="467"/>
      <c r="O277" s="467"/>
      <c r="P277" s="465"/>
      <c r="Q277" s="465"/>
      <c r="R277" s="467"/>
      <c r="S277" s="465"/>
      <c r="T277" s="465"/>
      <c r="U277" s="467"/>
      <c r="V277" s="465"/>
      <c r="W277" s="465"/>
      <c r="X277" s="465"/>
      <c r="Y277" s="465"/>
      <c r="Z277" s="467"/>
      <c r="AA277" s="465"/>
      <c r="AB277" s="465"/>
      <c r="AC277" s="465"/>
      <c r="AD277" s="467"/>
      <c r="AE277" s="467"/>
      <c r="AF277" s="467"/>
      <c r="AG277" s="467"/>
      <c r="AH277" s="467"/>
      <c r="AI277" s="467"/>
      <c r="AJ277" s="467"/>
      <c r="AK277" s="467"/>
    </row>
  </sheetData>
  <sheetProtection/>
  <mergeCells count="448">
    <mergeCell ref="A276:B276"/>
    <mergeCell ref="F276:G276"/>
    <mergeCell ref="P276:Q276"/>
    <mergeCell ref="C272:F273"/>
    <mergeCell ref="Z272:AH272"/>
    <mergeCell ref="R273:S273"/>
    <mergeCell ref="T273:U273"/>
    <mergeCell ref="V273:W273"/>
    <mergeCell ref="Z273:AJ273"/>
    <mergeCell ref="Y264:AE264"/>
    <mergeCell ref="AF264:AJ264"/>
    <mergeCell ref="A266:J267"/>
    <mergeCell ref="K266:AJ266"/>
    <mergeCell ref="K267:AJ267"/>
    <mergeCell ref="C262:I262"/>
    <mergeCell ref="N262:T262"/>
    <mergeCell ref="AF262:AJ262"/>
    <mergeCell ref="C263:I263"/>
    <mergeCell ref="N263:T263"/>
    <mergeCell ref="Z263:AE263"/>
    <mergeCell ref="AF263:AJ263"/>
    <mergeCell ref="Z260:AE260"/>
    <mergeCell ref="AF260:AJ260"/>
    <mergeCell ref="Y261:Y262"/>
    <mergeCell ref="Z261:AE262"/>
    <mergeCell ref="AF261:AJ261"/>
    <mergeCell ref="Z258:AE258"/>
    <mergeCell ref="AF258:AJ258"/>
    <mergeCell ref="B259:S259"/>
    <mergeCell ref="Z259:AE259"/>
    <mergeCell ref="AF259:AJ259"/>
    <mergeCell ref="S256:T257"/>
    <mergeCell ref="U256:V257"/>
    <mergeCell ref="Z256:AE256"/>
    <mergeCell ref="AF256:AJ256"/>
    <mergeCell ref="Z257:AE257"/>
    <mergeCell ref="AF257:AJ257"/>
    <mergeCell ref="B256:D256"/>
    <mergeCell ref="E256:G256"/>
    <mergeCell ref="J256:N256"/>
    <mergeCell ref="Q256:R257"/>
    <mergeCell ref="B257:D257"/>
    <mergeCell ref="E257:G257"/>
    <mergeCell ref="J257:K257"/>
    <mergeCell ref="L257:N257"/>
    <mergeCell ref="W249:AA251"/>
    <mergeCell ref="AD250:AJ250"/>
    <mergeCell ref="A253:W253"/>
    <mergeCell ref="Y254:AE255"/>
    <mergeCell ref="AF254:AJ255"/>
    <mergeCell ref="B255:G255"/>
    <mergeCell ref="I255:O255"/>
    <mergeCell ref="R255:U255"/>
    <mergeCell ref="AD244:AJ247"/>
    <mergeCell ref="K246:T247"/>
    <mergeCell ref="W248:AA248"/>
    <mergeCell ref="AD248:AJ248"/>
    <mergeCell ref="A235:W236"/>
    <mergeCell ref="X235:AF236"/>
    <mergeCell ref="AG235:AJ235"/>
    <mergeCell ref="A241:H242"/>
    <mergeCell ref="I241:AJ241"/>
    <mergeCell ref="I242:T242"/>
    <mergeCell ref="U242:AJ242"/>
    <mergeCell ref="S228:AF229"/>
    <mergeCell ref="A231:H232"/>
    <mergeCell ref="I231:AJ232"/>
    <mergeCell ref="A233:H234"/>
    <mergeCell ref="I233:AJ234"/>
    <mergeCell ref="A228:C228"/>
    <mergeCell ref="D228:H228"/>
    <mergeCell ref="I228:L228"/>
    <mergeCell ref="M228:Q228"/>
    <mergeCell ref="A227:J227"/>
    <mergeCell ref="K227:L227"/>
    <mergeCell ref="M227:N227"/>
    <mergeCell ref="O227:Q227"/>
    <mergeCell ref="I223:T223"/>
    <mergeCell ref="I224:T224"/>
    <mergeCell ref="S226:AE226"/>
    <mergeCell ref="AH226:AJ226"/>
    <mergeCell ref="I220:T220"/>
    <mergeCell ref="AE220:AJ220"/>
    <mergeCell ref="I221:T221"/>
    <mergeCell ref="AE221:AH222"/>
    <mergeCell ref="AI221:AJ222"/>
    <mergeCell ref="I222:T222"/>
    <mergeCell ref="N219:O219"/>
    <mergeCell ref="S219:T219"/>
    <mergeCell ref="I219:L219"/>
    <mergeCell ref="Q219:R219"/>
    <mergeCell ref="AI217:AJ217"/>
    <mergeCell ref="I218:N218"/>
    <mergeCell ref="O218:T218"/>
    <mergeCell ref="AA218:AC218"/>
    <mergeCell ref="I217:N217"/>
    <mergeCell ref="O217:T217"/>
    <mergeCell ref="AE217:AF217"/>
    <mergeCell ref="AG217:AH217"/>
    <mergeCell ref="A216:C216"/>
    <mergeCell ref="F216:T216"/>
    <mergeCell ref="V216:X216"/>
    <mergeCell ref="AE216:AJ216"/>
    <mergeCell ref="AB210:AH210"/>
    <mergeCell ref="Y213:AJ213"/>
    <mergeCell ref="V214:X215"/>
    <mergeCell ref="A215:C215"/>
    <mergeCell ref="F215:T215"/>
    <mergeCell ref="Z215:AC215"/>
    <mergeCell ref="A206:B206"/>
    <mergeCell ref="F206:G206"/>
    <mergeCell ref="P206:Q206"/>
    <mergeCell ref="A210:I211"/>
    <mergeCell ref="J210:W212"/>
    <mergeCell ref="C202:F203"/>
    <mergeCell ref="Z202:AH202"/>
    <mergeCell ref="R203:S203"/>
    <mergeCell ref="T203:U203"/>
    <mergeCell ref="V203:W203"/>
    <mergeCell ref="Z203:AJ203"/>
    <mergeCell ref="Y194:AE194"/>
    <mergeCell ref="AF194:AJ194"/>
    <mergeCell ref="A196:J197"/>
    <mergeCell ref="K196:AJ196"/>
    <mergeCell ref="K197:AJ197"/>
    <mergeCell ref="C192:I192"/>
    <mergeCell ref="N192:T192"/>
    <mergeCell ref="AF192:AJ192"/>
    <mergeCell ref="C193:I193"/>
    <mergeCell ref="N193:T193"/>
    <mergeCell ref="Z193:AE193"/>
    <mergeCell ref="AF193:AJ193"/>
    <mergeCell ref="Z190:AE190"/>
    <mergeCell ref="AF190:AJ190"/>
    <mergeCell ref="Y191:Y192"/>
    <mergeCell ref="Z191:AE192"/>
    <mergeCell ref="AF191:AJ191"/>
    <mergeCell ref="Z188:AE188"/>
    <mergeCell ref="AF188:AJ188"/>
    <mergeCell ref="B189:S189"/>
    <mergeCell ref="Z189:AE189"/>
    <mergeCell ref="AF189:AJ189"/>
    <mergeCell ref="S186:T187"/>
    <mergeCell ref="U186:V187"/>
    <mergeCell ref="Z186:AE186"/>
    <mergeCell ref="AF186:AJ186"/>
    <mergeCell ref="Z187:AE187"/>
    <mergeCell ref="AF187:AJ187"/>
    <mergeCell ref="B186:D186"/>
    <mergeCell ref="E186:G186"/>
    <mergeCell ref="J186:N186"/>
    <mergeCell ref="Q186:R187"/>
    <mergeCell ref="B187:D187"/>
    <mergeCell ref="E187:G187"/>
    <mergeCell ref="J187:K187"/>
    <mergeCell ref="L187:N187"/>
    <mergeCell ref="W179:AA181"/>
    <mergeCell ref="AD180:AJ180"/>
    <mergeCell ref="A183:W183"/>
    <mergeCell ref="Y184:AE185"/>
    <mergeCell ref="AF184:AJ185"/>
    <mergeCell ref="B185:G185"/>
    <mergeCell ref="I185:O185"/>
    <mergeCell ref="R185:U185"/>
    <mergeCell ref="AD174:AJ177"/>
    <mergeCell ref="K176:T177"/>
    <mergeCell ref="W178:AA178"/>
    <mergeCell ref="AD178:AJ178"/>
    <mergeCell ref="A165:W166"/>
    <mergeCell ref="X165:AF166"/>
    <mergeCell ref="AG165:AJ165"/>
    <mergeCell ref="A171:H172"/>
    <mergeCell ref="I171:AJ171"/>
    <mergeCell ref="I172:T172"/>
    <mergeCell ref="U172:AJ172"/>
    <mergeCell ref="S158:AF159"/>
    <mergeCell ref="A161:H162"/>
    <mergeCell ref="I161:AJ162"/>
    <mergeCell ref="A163:H164"/>
    <mergeCell ref="I163:AJ164"/>
    <mergeCell ref="A158:C158"/>
    <mergeCell ref="D158:H158"/>
    <mergeCell ref="I158:L158"/>
    <mergeCell ref="M158:Q158"/>
    <mergeCell ref="A157:J157"/>
    <mergeCell ref="K157:L157"/>
    <mergeCell ref="M157:N157"/>
    <mergeCell ref="O157:Q157"/>
    <mergeCell ref="I153:T153"/>
    <mergeCell ref="I154:T154"/>
    <mergeCell ref="S156:AE156"/>
    <mergeCell ref="AH156:AJ156"/>
    <mergeCell ref="I150:T150"/>
    <mergeCell ref="AE150:AJ150"/>
    <mergeCell ref="I151:T151"/>
    <mergeCell ref="AE151:AH152"/>
    <mergeCell ref="AI151:AJ152"/>
    <mergeCell ref="I152:T152"/>
    <mergeCell ref="N149:O149"/>
    <mergeCell ref="S149:T149"/>
    <mergeCell ref="I149:L149"/>
    <mergeCell ref="Q149:R149"/>
    <mergeCell ref="AI147:AJ147"/>
    <mergeCell ref="I148:N148"/>
    <mergeCell ref="O148:T148"/>
    <mergeCell ref="AA148:AC148"/>
    <mergeCell ref="I147:N147"/>
    <mergeCell ref="O147:T147"/>
    <mergeCell ref="AE147:AF147"/>
    <mergeCell ref="AG147:AH147"/>
    <mergeCell ref="A146:C146"/>
    <mergeCell ref="F146:T146"/>
    <mergeCell ref="V146:X146"/>
    <mergeCell ref="AE146:AJ146"/>
    <mergeCell ref="AB140:AH140"/>
    <mergeCell ref="Y143:AJ143"/>
    <mergeCell ref="V144:X145"/>
    <mergeCell ref="A145:C145"/>
    <mergeCell ref="F145:T145"/>
    <mergeCell ref="Z145:AC145"/>
    <mergeCell ref="A136:B136"/>
    <mergeCell ref="F136:G136"/>
    <mergeCell ref="P136:Q136"/>
    <mergeCell ref="A140:I141"/>
    <mergeCell ref="J140:W142"/>
    <mergeCell ref="C132:F133"/>
    <mergeCell ref="W109:AA111"/>
    <mergeCell ref="Z116:AE116"/>
    <mergeCell ref="Z132:AH132"/>
    <mergeCell ref="R133:S133"/>
    <mergeCell ref="T133:U133"/>
    <mergeCell ref="V133:W133"/>
    <mergeCell ref="Z133:AJ133"/>
    <mergeCell ref="B119:S119"/>
    <mergeCell ref="Z120:AE120"/>
    <mergeCell ref="Z119:AE119"/>
    <mergeCell ref="B115:G115"/>
    <mergeCell ref="I115:O115"/>
    <mergeCell ref="R115:U115"/>
    <mergeCell ref="Q116:R117"/>
    <mergeCell ref="S116:T117"/>
    <mergeCell ref="U116:V117"/>
    <mergeCell ref="B117:D117"/>
    <mergeCell ref="E117:G117"/>
    <mergeCell ref="J117:K117"/>
    <mergeCell ref="L117:N117"/>
    <mergeCell ref="A93:H94"/>
    <mergeCell ref="I93:AJ94"/>
    <mergeCell ref="A101:H102"/>
    <mergeCell ref="I101:AJ101"/>
    <mergeCell ref="I102:T102"/>
    <mergeCell ref="U102:AJ102"/>
    <mergeCell ref="A95:W96"/>
    <mergeCell ref="X95:AF96"/>
    <mergeCell ref="AG95:AJ95"/>
    <mergeCell ref="A87:J87"/>
    <mergeCell ref="K87:L87"/>
    <mergeCell ref="M87:N87"/>
    <mergeCell ref="O87:Q87"/>
    <mergeCell ref="A70:I71"/>
    <mergeCell ref="J70:W72"/>
    <mergeCell ref="V74:X75"/>
    <mergeCell ref="A76:C76"/>
    <mergeCell ref="F76:T76"/>
    <mergeCell ref="V76:X76"/>
    <mergeCell ref="A75:C75"/>
    <mergeCell ref="F75:T75"/>
    <mergeCell ref="AF123:AJ123"/>
    <mergeCell ref="K126:AJ126"/>
    <mergeCell ref="C123:I123"/>
    <mergeCell ref="N123:T123"/>
    <mergeCell ref="Z123:AE123"/>
    <mergeCell ref="Y124:AE124"/>
    <mergeCell ref="AF124:AJ124"/>
    <mergeCell ref="A126:J127"/>
    <mergeCell ref="K127:AJ127"/>
    <mergeCell ref="AF121:AJ121"/>
    <mergeCell ref="C122:I122"/>
    <mergeCell ref="N122:T122"/>
    <mergeCell ref="AF122:AJ122"/>
    <mergeCell ref="Y121:Y122"/>
    <mergeCell ref="Z121:AE122"/>
    <mergeCell ref="AF119:AJ119"/>
    <mergeCell ref="AF120:AJ120"/>
    <mergeCell ref="Z117:AE117"/>
    <mergeCell ref="AF117:AJ117"/>
    <mergeCell ref="Z118:AE118"/>
    <mergeCell ref="AF118:AJ118"/>
    <mergeCell ref="AF116:AJ116"/>
    <mergeCell ref="B116:D116"/>
    <mergeCell ref="E116:G116"/>
    <mergeCell ref="J116:N116"/>
    <mergeCell ref="W108:AA108"/>
    <mergeCell ref="AD108:AJ108"/>
    <mergeCell ref="AD110:AJ110"/>
    <mergeCell ref="A113:W113"/>
    <mergeCell ref="Y114:AE115"/>
    <mergeCell ref="AF114:AJ115"/>
    <mergeCell ref="AD104:AJ107"/>
    <mergeCell ref="K106:T107"/>
    <mergeCell ref="A91:H92"/>
    <mergeCell ref="I91:AJ92"/>
    <mergeCell ref="I84:T84"/>
    <mergeCell ref="A88:C88"/>
    <mergeCell ref="D88:H88"/>
    <mergeCell ref="I88:L88"/>
    <mergeCell ref="M88:Q88"/>
    <mergeCell ref="S86:AE86"/>
    <mergeCell ref="AH86:AJ86"/>
    <mergeCell ref="Y87:AE87"/>
    <mergeCell ref="AE80:AJ80"/>
    <mergeCell ref="I82:T82"/>
    <mergeCell ref="AA78:AC78"/>
    <mergeCell ref="S88:AF89"/>
    <mergeCell ref="N79:O79"/>
    <mergeCell ref="S79:T79"/>
    <mergeCell ref="I78:N78"/>
    <mergeCell ref="O78:T78"/>
    <mergeCell ref="I79:L79"/>
    <mergeCell ref="Q79:R79"/>
    <mergeCell ref="AB1:AH1"/>
    <mergeCell ref="AG77:AH77"/>
    <mergeCell ref="AI77:AJ77"/>
    <mergeCell ref="I83:T83"/>
    <mergeCell ref="AE81:AH82"/>
    <mergeCell ref="AI81:AJ82"/>
    <mergeCell ref="I77:N77"/>
    <mergeCell ref="O77:T77"/>
    <mergeCell ref="I80:T80"/>
    <mergeCell ref="I81:T81"/>
    <mergeCell ref="Z48:AE48"/>
    <mergeCell ref="A1:I2"/>
    <mergeCell ref="Y4:AJ4"/>
    <mergeCell ref="I8:N8"/>
    <mergeCell ref="O8:T8"/>
    <mergeCell ref="V5:X6"/>
    <mergeCell ref="V7:X7"/>
    <mergeCell ref="AE7:AJ7"/>
    <mergeCell ref="AG8:AH8"/>
    <mergeCell ref="AI8:AJ8"/>
    <mergeCell ref="AA9:AC9"/>
    <mergeCell ref="I14:T14"/>
    <mergeCell ref="I9:N9"/>
    <mergeCell ref="O9:T9"/>
    <mergeCell ref="Q10:R10"/>
    <mergeCell ref="A6:C6"/>
    <mergeCell ref="A7:C7"/>
    <mergeCell ref="F6:T6"/>
    <mergeCell ref="F7:T7"/>
    <mergeCell ref="A44:W44"/>
    <mergeCell ref="Y45:AE46"/>
    <mergeCell ref="A32:H33"/>
    <mergeCell ref="AD35:AJ38"/>
    <mergeCell ref="K37:T38"/>
    <mergeCell ref="AD39:AJ39"/>
    <mergeCell ref="R46:U46"/>
    <mergeCell ref="I33:T33"/>
    <mergeCell ref="I32:AJ32"/>
    <mergeCell ref="U33:AJ33"/>
    <mergeCell ref="I11:T11"/>
    <mergeCell ref="E47:G47"/>
    <mergeCell ref="X26:AF27"/>
    <mergeCell ref="A26:W27"/>
    <mergeCell ref="B46:G46"/>
    <mergeCell ref="AD41:AJ41"/>
    <mergeCell ref="W40:AA42"/>
    <mergeCell ref="A19:C19"/>
    <mergeCell ref="AG26:AJ26"/>
    <mergeCell ref="W39:AA39"/>
    <mergeCell ref="J1:W3"/>
    <mergeCell ref="AE8:AF8"/>
    <mergeCell ref="O18:Q18"/>
    <mergeCell ref="S10:T10"/>
    <mergeCell ref="N10:O10"/>
    <mergeCell ref="I10:L10"/>
    <mergeCell ref="K18:L18"/>
    <mergeCell ref="Z6:AC6"/>
    <mergeCell ref="AE11:AJ11"/>
    <mergeCell ref="J48:K48"/>
    <mergeCell ref="B47:D47"/>
    <mergeCell ref="S47:T48"/>
    <mergeCell ref="U47:V48"/>
    <mergeCell ref="B48:D48"/>
    <mergeCell ref="E48:G48"/>
    <mergeCell ref="J47:N47"/>
    <mergeCell ref="D19:H19"/>
    <mergeCell ref="A18:J18"/>
    <mergeCell ref="A24:H25"/>
    <mergeCell ref="I24:AJ25"/>
    <mergeCell ref="S19:AF20"/>
    <mergeCell ref="A22:H23"/>
    <mergeCell ref="M18:N18"/>
    <mergeCell ref="M19:Q19"/>
    <mergeCell ref="I22:AJ23"/>
    <mergeCell ref="I19:L19"/>
    <mergeCell ref="A67:B67"/>
    <mergeCell ref="F67:G67"/>
    <mergeCell ref="P67:Q67"/>
    <mergeCell ref="V64:W64"/>
    <mergeCell ref="T64:U64"/>
    <mergeCell ref="R64:S64"/>
    <mergeCell ref="C63:F64"/>
    <mergeCell ref="C53:I53"/>
    <mergeCell ref="I12:T12"/>
    <mergeCell ref="Z63:AH63"/>
    <mergeCell ref="I13:T13"/>
    <mergeCell ref="I15:T15"/>
    <mergeCell ref="S17:AE17"/>
    <mergeCell ref="AE12:AH13"/>
    <mergeCell ref="Z47:AE47"/>
    <mergeCell ref="Y18:AE18"/>
    <mergeCell ref="Z54:AE54"/>
    <mergeCell ref="N54:T54"/>
    <mergeCell ref="K57:AJ57"/>
    <mergeCell ref="K58:AJ58"/>
    <mergeCell ref="AF55:AJ55"/>
    <mergeCell ref="Y55:AE55"/>
    <mergeCell ref="AF54:AJ54"/>
    <mergeCell ref="A57:J58"/>
    <mergeCell ref="C54:I54"/>
    <mergeCell ref="Y52:Y53"/>
    <mergeCell ref="AF45:AJ46"/>
    <mergeCell ref="N53:T53"/>
    <mergeCell ref="AF49:AJ49"/>
    <mergeCell ref="AF52:AJ52"/>
    <mergeCell ref="I46:O46"/>
    <mergeCell ref="Q47:R48"/>
    <mergeCell ref="L48:N48"/>
    <mergeCell ref="B50:S50"/>
    <mergeCell ref="Y157:AE157"/>
    <mergeCell ref="Z64:AJ64"/>
    <mergeCell ref="Z49:AE49"/>
    <mergeCell ref="Z51:AE51"/>
    <mergeCell ref="Z50:AE50"/>
    <mergeCell ref="Z75:AC75"/>
    <mergeCell ref="Y73:AJ73"/>
    <mergeCell ref="AB70:AH70"/>
    <mergeCell ref="AE76:AJ76"/>
    <mergeCell ref="AE77:AF77"/>
    <mergeCell ref="Y227:AE227"/>
    <mergeCell ref="AF53:AJ53"/>
    <mergeCell ref="AI12:AJ13"/>
    <mergeCell ref="Z52:AE53"/>
    <mergeCell ref="AF47:AJ47"/>
    <mergeCell ref="AH17:AJ17"/>
    <mergeCell ref="AF48:AJ48"/>
    <mergeCell ref="AF50:AJ50"/>
    <mergeCell ref="AF51:AJ51"/>
  </mergeCells>
  <printOptions horizontalCentered="1"/>
  <pageMargins left="0.5" right="0.5" top="0.5" bottom="1" header="0.5" footer="0.5"/>
  <pageSetup horizontalDpi="600" verticalDpi="600" orientation="portrait" paperSize="5" r:id="rId2"/>
  <headerFooter alignWithMargins="0">
    <oddFooter>&amp;CFor Assistance and Availability: Call at. 0300-6789992, 0321-7302600 or E-mail: imran@imranghazi.com</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Zafar &amp;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Farhan Shahzad</dc:creator>
  <cp:keywords/>
  <dc:description/>
  <cp:lastModifiedBy>imran</cp:lastModifiedBy>
  <cp:lastPrinted>2009-04-28T07:58:47Z</cp:lastPrinted>
  <dcterms:created xsi:type="dcterms:W3CDTF">2005-08-04T07:47:03Z</dcterms:created>
  <dcterms:modified xsi:type="dcterms:W3CDTF">2012-02-27T20:29:53Z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